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2" i="1" l="1"/>
  <c r="P92" i="1"/>
  <c r="Q92" i="1"/>
  <c r="Q94" i="1"/>
  <c r="P94" i="1"/>
  <c r="O94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Q98" i="1"/>
  <c r="P98" i="1"/>
  <c r="O98" i="1"/>
  <c r="Q97" i="1"/>
  <c r="P97" i="1"/>
  <c r="O97" i="1"/>
  <c r="Q95" i="1"/>
  <c r="P95" i="1"/>
  <c r="O95" i="1"/>
  <c r="Q91" i="1"/>
  <c r="P91" i="1"/>
  <c r="O91" i="1"/>
  <c r="O96" i="1"/>
  <c r="P96" i="1"/>
  <c r="Q96" i="1"/>
  <c r="O93" i="1"/>
  <c r="P93" i="1"/>
  <c r="Q9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89" i="1"/>
  <c r="P89" i="1"/>
  <c r="O87" i="1"/>
  <c r="P87" i="1"/>
  <c r="O88" i="1"/>
  <c r="P88" i="1"/>
  <c r="O90" i="1"/>
  <c r="P90" i="1"/>
  <c r="N15" i="5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25" i="5"/>
  <c r="N8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3" i="1"/>
  <c r="DO156" i="1"/>
  <c r="DG182" i="1"/>
  <c r="DK180" i="1"/>
  <c r="DC180" i="1"/>
  <c r="EA180" i="1"/>
  <c r="DY166" i="1"/>
  <c r="DE166" i="1"/>
  <c r="DU143" i="1"/>
  <c r="DP181" i="1"/>
  <c r="DJ144" i="1"/>
  <c r="DW122" i="1"/>
  <c r="DE179" i="1"/>
  <c r="DE29" i="1"/>
  <c r="DE16" i="1"/>
  <c r="DE175" i="1"/>
  <c r="DE168" i="1"/>
  <c r="DC162" i="1"/>
  <c r="DC153" i="1"/>
  <c r="DC145" i="1"/>
  <c r="DC135" i="1"/>
  <c r="DC127" i="1"/>
  <c r="DC118" i="1"/>
  <c r="DC110" i="1"/>
  <c r="DC101" i="1"/>
  <c r="DF81" i="1"/>
  <c r="DC73" i="1"/>
  <c r="DF72" i="1"/>
  <c r="DJ66" i="1"/>
  <c r="DP33" i="1"/>
  <c r="DU15" i="1"/>
  <c r="DW11" i="1"/>
  <c r="DP6" i="1"/>
  <c r="DF5" i="1"/>
  <c r="DJ5" i="1"/>
  <c r="DN5" i="1"/>
  <c r="DR5" i="1"/>
  <c r="DV5" i="1"/>
  <c r="DZ5" i="1"/>
  <c r="ED5" i="1"/>
  <c r="DG11" i="1"/>
  <c r="DF12" i="1"/>
  <c r="DJ12" i="1"/>
  <c r="DN12" i="1"/>
  <c r="DR12" i="1"/>
  <c r="DV12" i="1"/>
  <c r="DZ12" i="1"/>
  <c r="ED12" i="1"/>
  <c r="DE15" i="1"/>
  <c r="DF17" i="1"/>
  <c r="DJ17" i="1"/>
  <c r="DN17" i="1"/>
  <c r="DR17" i="1"/>
  <c r="DV17" i="1"/>
  <c r="DZ17" i="1"/>
  <c r="ED17" i="1"/>
  <c r="DC24" i="1"/>
  <c r="DG24" i="1"/>
  <c r="DW24" i="1"/>
  <c r="EA24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G32" i="1"/>
  <c r="DW32" i="1"/>
  <c r="EA32" i="1"/>
  <c r="DN34" i="1"/>
  <c r="DV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E36" i="1"/>
  <c r="DG36" i="1"/>
  <c r="DM36" i="1"/>
  <c r="DU36" i="1"/>
  <c r="DW36" i="1"/>
  <c r="EC36" i="1"/>
  <c r="DD38" i="1"/>
  <c r="DH38" i="1"/>
  <c r="DP38" i="1"/>
  <c r="DR38" i="1"/>
  <c r="DZ38" i="1"/>
  <c r="EB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G40" i="1"/>
  <c r="DO40" i="1"/>
  <c r="DQ40" i="1"/>
  <c r="DW40" i="1"/>
  <c r="EE40" i="1"/>
  <c r="DJ42" i="1"/>
  <c r="DN42" i="1"/>
  <c r="DT42" i="1"/>
  <c r="DU42" i="1"/>
  <c r="DY42" i="1"/>
  <c r="DZ42" i="1"/>
  <c r="ED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D44" i="1"/>
  <c r="DE44" i="1"/>
  <c r="DI44" i="1"/>
  <c r="DL44" i="1"/>
  <c r="DM44" i="1"/>
  <c r="DQ44" i="1"/>
  <c r="DT44" i="1"/>
  <c r="DU44" i="1"/>
  <c r="DY44" i="1"/>
  <c r="EB44" i="1"/>
  <c r="EC44" i="1"/>
  <c r="DH45" i="1"/>
  <c r="EB45" i="1"/>
  <c r="DD46" i="1"/>
  <c r="DE46" i="1"/>
  <c r="DH46" i="1"/>
  <c r="DI46" i="1"/>
  <c r="DL46" i="1"/>
  <c r="DM46" i="1"/>
  <c r="DP46" i="1"/>
  <c r="DQ46" i="1"/>
  <c r="DT46" i="1"/>
  <c r="DU46" i="1"/>
  <c r="DX46" i="1"/>
  <c r="DY46" i="1"/>
  <c r="EB46" i="1"/>
  <c r="EC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G48" i="1"/>
  <c r="DJ48" i="1"/>
  <c r="DK48" i="1"/>
  <c r="DO48" i="1"/>
  <c r="DR48" i="1"/>
  <c r="DS48" i="1"/>
  <c r="DW48" i="1"/>
  <c r="DZ48" i="1"/>
  <c r="EA48" i="1"/>
  <c r="EE48" i="1"/>
  <c r="DP49" i="1"/>
  <c r="DC50" i="1"/>
  <c r="DF50" i="1"/>
  <c r="DG50" i="1"/>
  <c r="DJ50" i="1"/>
  <c r="DK50" i="1"/>
  <c r="DN50" i="1"/>
  <c r="DO50" i="1"/>
  <c r="DR50" i="1"/>
  <c r="DS50" i="1"/>
  <c r="DV50" i="1"/>
  <c r="DW50" i="1"/>
  <c r="DZ50" i="1"/>
  <c r="EA50" i="1"/>
  <c r="ED50" i="1"/>
  <c r="EE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N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C56" i="1"/>
  <c r="DD56" i="1"/>
  <c r="DG56" i="1"/>
  <c r="DK56" i="1"/>
  <c r="DL56" i="1"/>
  <c r="DO56" i="1"/>
  <c r="DS56" i="1"/>
  <c r="DT56" i="1"/>
  <c r="DW56" i="1"/>
  <c r="EA56" i="1"/>
  <c r="EB56" i="1"/>
  <c r="EE56" i="1"/>
  <c r="DO57" i="1"/>
  <c r="DW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R61" i="1"/>
  <c r="DE62" i="1"/>
  <c r="DF62" i="1"/>
  <c r="DI62" i="1"/>
  <c r="DJ62" i="1"/>
  <c r="DM62" i="1"/>
  <c r="DN62" i="1"/>
  <c r="DQ62" i="1"/>
  <c r="DR62" i="1"/>
  <c r="DU62" i="1"/>
  <c r="DV62" i="1"/>
  <c r="DY62" i="1"/>
  <c r="DZ62" i="1"/>
  <c r="EC62" i="1"/>
  <c r="ED62" i="1"/>
  <c r="EE62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E64" i="1"/>
  <c r="DH64" i="1"/>
  <c r="DI64" i="1"/>
  <c r="DM64" i="1"/>
  <c r="DP64" i="1"/>
  <c r="DQ64" i="1"/>
  <c r="DU64" i="1"/>
  <c r="DX64" i="1"/>
  <c r="DY64" i="1"/>
  <c r="EC64" i="1"/>
  <c r="DN66" i="1"/>
  <c r="DX66" i="1"/>
  <c r="DC65" i="1"/>
  <c r="DE65" i="1"/>
  <c r="DF65" i="1"/>
  <c r="DG65" i="1"/>
  <c r="DI65" i="1"/>
  <c r="DJ65" i="1"/>
  <c r="DK65" i="1"/>
  <c r="DM65" i="1"/>
  <c r="DN65" i="1"/>
  <c r="DO65" i="1"/>
  <c r="DQ65" i="1"/>
  <c r="DR65" i="1"/>
  <c r="DS65" i="1"/>
  <c r="DU65" i="1"/>
  <c r="DV65" i="1"/>
  <c r="DW65" i="1"/>
  <c r="DY65" i="1"/>
  <c r="DZ65" i="1"/>
  <c r="EA65" i="1"/>
  <c r="EC65" i="1"/>
  <c r="ED65" i="1"/>
  <c r="EE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F69" i="1"/>
  <c r="DG69" i="1"/>
  <c r="DK69" i="1"/>
  <c r="DN69" i="1"/>
  <c r="DO69" i="1"/>
  <c r="DR69" i="1"/>
  <c r="DS69" i="1"/>
  <c r="DT69" i="1"/>
  <c r="DW69" i="1"/>
  <c r="DX69" i="1"/>
  <c r="DZ69" i="1"/>
  <c r="EB69" i="1"/>
  <c r="ED69" i="1"/>
  <c r="EE69" i="1"/>
  <c r="DE67" i="1"/>
  <c r="DO67" i="1"/>
  <c r="DP67" i="1"/>
  <c r="DZ67" i="1"/>
  <c r="EA67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G72" i="1"/>
  <c r="DH72" i="1"/>
  <c r="DI72" i="1"/>
  <c r="DK72" i="1"/>
  <c r="DL72" i="1"/>
  <c r="DM72" i="1"/>
  <c r="DO72" i="1"/>
  <c r="DP72" i="1"/>
  <c r="DQ72" i="1"/>
  <c r="DS72" i="1"/>
  <c r="DT72" i="1"/>
  <c r="DU72" i="1"/>
  <c r="DW72" i="1"/>
  <c r="DX72" i="1"/>
  <c r="DY72" i="1"/>
  <c r="EA72" i="1"/>
  <c r="EB72" i="1"/>
  <c r="EC72" i="1"/>
  <c r="EE72" i="1"/>
  <c r="DG73" i="1"/>
  <c r="DH73" i="1"/>
  <c r="DR73" i="1"/>
  <c r="DS73" i="1"/>
  <c r="EB73" i="1"/>
  <c r="ED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F76" i="1"/>
  <c r="DL76" i="1"/>
  <c r="DP76" i="1"/>
  <c r="DW76" i="1"/>
  <c r="EA76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J81" i="1"/>
  <c r="DK81" i="1"/>
  <c r="DT81" i="1"/>
  <c r="DV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N85" i="1"/>
  <c r="DO85" i="1"/>
  <c r="DX85" i="1"/>
  <c r="DZ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J158" i="1"/>
  <c r="DK158" i="1"/>
  <c r="DR158" i="1"/>
  <c r="DS158" i="1"/>
  <c r="DZ158" i="1"/>
  <c r="EA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F162" i="1"/>
  <c r="DG162" i="1"/>
  <c r="DN162" i="1"/>
  <c r="DO162" i="1"/>
  <c r="DV162" i="1"/>
  <c r="DW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I167" i="1"/>
  <c r="DJ167" i="1"/>
  <c r="DQ167" i="1"/>
  <c r="DR167" i="1"/>
  <c r="DY167" i="1"/>
  <c r="DZ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F168" i="1"/>
  <c r="DI168" i="1"/>
  <c r="DN168" i="1"/>
  <c r="DQ168" i="1"/>
  <c r="DV168" i="1"/>
  <c r="DY168" i="1"/>
  <c r="ED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6" i="1"/>
  <c r="DD16" i="1"/>
  <c r="DG16" i="1"/>
  <c r="DH16" i="1"/>
  <c r="DK16" i="1"/>
  <c r="DL16" i="1"/>
  <c r="DO16" i="1"/>
  <c r="DP16" i="1"/>
  <c r="DS16" i="1"/>
  <c r="DT16" i="1"/>
  <c r="DW16" i="1"/>
  <c r="DX16" i="1"/>
  <c r="EA16" i="1"/>
  <c r="EB16" i="1"/>
  <c r="EE1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DC29" i="1"/>
  <c r="DD29" i="1"/>
  <c r="DG29" i="1"/>
  <c r="DH29" i="1"/>
  <c r="DK29" i="1"/>
  <c r="DL29" i="1"/>
  <c r="DO29" i="1"/>
  <c r="DP29" i="1"/>
  <c r="DS29" i="1"/>
  <c r="DT29" i="1"/>
  <c r="DW29" i="1"/>
  <c r="DX29" i="1"/>
  <c r="EA29" i="1"/>
  <c r="EB29" i="1"/>
  <c r="EE29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83" i="1"/>
  <c r="DI183" i="1"/>
  <c r="DM183" i="1"/>
  <c r="DQ183" i="1"/>
  <c r="DU183" i="1"/>
  <c r="DY183" i="1"/>
  <c r="EC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6" i="1"/>
  <c r="DK156" i="1"/>
  <c r="DW156" i="1"/>
  <c r="EA156" i="1"/>
  <c r="DJ156" i="1"/>
  <c r="DN156" i="1"/>
  <c r="DZ156" i="1"/>
  <c r="ED156" i="1"/>
  <c r="DU156" i="1"/>
  <c r="EC156" i="1"/>
  <c r="DT156" i="1"/>
  <c r="EB156" i="1"/>
  <c r="DP156" i="1"/>
  <c r="DX156" i="1"/>
  <c r="DM144" i="1"/>
  <c r="DU144" i="1"/>
  <c r="EB144" i="1"/>
  <c r="DW144" i="1"/>
  <c r="DK144" i="1"/>
  <c r="DG144" i="1"/>
  <c r="DX144" i="1"/>
  <c r="DT144" i="1"/>
  <c r="DH144" i="1"/>
  <c r="DD144" i="1"/>
  <c r="DE122" i="1"/>
  <c r="DI122" i="1"/>
  <c r="DM122" i="1"/>
  <c r="DQ122" i="1"/>
  <c r="DU122" i="1"/>
  <c r="DY122" i="1"/>
  <c r="DX143" i="1"/>
  <c r="DP143" i="1"/>
  <c r="DR166" i="1"/>
  <c r="DJ166" i="1"/>
  <c r="DK143" i="1"/>
  <c r="DO143" i="1"/>
  <c r="EA143" i="1"/>
  <c r="EE143" i="1"/>
  <c r="DN143" i="1"/>
  <c r="DR143" i="1"/>
  <c r="ED143" i="1"/>
  <c r="DD166" i="1"/>
  <c r="DP166" i="1"/>
  <c r="DT166" i="1"/>
  <c r="DC166" i="1"/>
  <c r="DG166" i="1"/>
  <c r="DS166" i="1"/>
  <c r="DW166" i="1"/>
  <c r="EB183" i="1"/>
  <c r="DT183" i="1"/>
  <c r="DH183" i="1"/>
  <c r="DX7" i="1"/>
  <c r="DD7" i="1"/>
  <c r="DH7" i="1"/>
  <c r="DH23" i="1"/>
  <c r="DP23" i="1"/>
  <c r="DV37" i="1"/>
  <c r="DD37" i="1"/>
  <c r="DL37" i="1"/>
  <c r="DN37" i="1"/>
  <c r="DR45" i="1"/>
  <c r="DP45" i="1"/>
  <c r="DZ45" i="1"/>
  <c r="DF45" i="1"/>
  <c r="DJ53" i="1"/>
  <c r="DF53" i="1"/>
  <c r="DO53" i="1"/>
  <c r="EA53" i="1"/>
  <c r="DG53" i="1"/>
  <c r="DS53" i="1"/>
  <c r="ED53" i="1"/>
  <c r="DC53" i="1"/>
  <c r="DW53" i="1"/>
  <c r="DV53" i="1"/>
  <c r="EE53" i="1"/>
  <c r="DF61" i="1"/>
  <c r="DJ61" i="1"/>
  <c r="DS61" i="1"/>
  <c r="EE61" i="1"/>
  <c r="DK61" i="1"/>
  <c r="DW61" i="1"/>
  <c r="DO61" i="1"/>
  <c r="DZ61" i="1"/>
  <c r="DC61" i="1"/>
  <c r="EA61" i="1"/>
  <c r="DD67" i="1"/>
  <c r="DH67" i="1"/>
  <c r="DC67" i="1"/>
  <c r="DI67" i="1"/>
  <c r="DM67" i="1"/>
  <c r="DQ67" i="1"/>
  <c r="DU67" i="1"/>
  <c r="DY67" i="1"/>
  <c r="EC67" i="1"/>
  <c r="DF67" i="1"/>
  <c r="DL67" i="1"/>
  <c r="DR67" i="1"/>
  <c r="DW67" i="1"/>
  <c r="EB67" i="1"/>
  <c r="DG67" i="1"/>
  <c r="DN67" i="1"/>
  <c r="DS67" i="1"/>
  <c r="DX67" i="1"/>
  <c r="ED67" i="1"/>
  <c r="DE76" i="1"/>
  <c r="DI76" i="1"/>
  <c r="DM76" i="1"/>
  <c r="DQ76" i="1"/>
  <c r="DU76" i="1"/>
  <c r="DY76" i="1"/>
  <c r="EC76" i="1"/>
  <c r="DC76" i="1"/>
  <c r="DH76" i="1"/>
  <c r="DN76" i="1"/>
  <c r="DS76" i="1"/>
  <c r="DX76" i="1"/>
  <c r="ED76" i="1"/>
  <c r="DD76" i="1"/>
  <c r="DJ76" i="1"/>
  <c r="DO76" i="1"/>
  <c r="DT76" i="1"/>
  <c r="DZ76" i="1"/>
  <c r="EE76" i="1"/>
  <c r="DE85" i="1"/>
  <c r="DI85" i="1"/>
  <c r="DM85" i="1"/>
  <c r="DQ85" i="1"/>
  <c r="DU85" i="1"/>
  <c r="DY85" i="1"/>
  <c r="EC85" i="1"/>
  <c r="DF85" i="1"/>
  <c r="DK85" i="1"/>
  <c r="DP85" i="1"/>
  <c r="DV85" i="1"/>
  <c r="EA85" i="1"/>
  <c r="DG85" i="1"/>
  <c r="DL85" i="1"/>
  <c r="DR85" i="1"/>
  <c r="DW85" i="1"/>
  <c r="EB85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7" i="1"/>
  <c r="DG167" i="1"/>
  <c r="DK167" i="1"/>
  <c r="DO167" i="1"/>
  <c r="DS167" i="1"/>
  <c r="DW167" i="1"/>
  <c r="EA167" i="1"/>
  <c r="EE167" i="1"/>
  <c r="DD167" i="1"/>
  <c r="DH167" i="1"/>
  <c r="DL167" i="1"/>
  <c r="DP167" i="1"/>
  <c r="DT167" i="1"/>
  <c r="DX167" i="1"/>
  <c r="EB167" i="1"/>
  <c r="EE166" i="1"/>
  <c r="DO166" i="1"/>
  <c r="EB166" i="1"/>
  <c r="DL166" i="1"/>
  <c r="DZ143" i="1"/>
  <c r="DJ143" i="1"/>
  <c r="DW143" i="1"/>
  <c r="DG143" i="1"/>
  <c r="DZ166" i="1"/>
  <c r="DL144" i="1"/>
  <c r="EC144" i="1"/>
  <c r="DO144" i="1"/>
  <c r="DZ144" i="1"/>
  <c r="DE144" i="1"/>
  <c r="DY156" i="1"/>
  <c r="DL156" i="1"/>
  <c r="DM156" i="1"/>
  <c r="DV156" i="1"/>
  <c r="DF156" i="1"/>
  <c r="DS156" i="1"/>
  <c r="DC156" i="1"/>
  <c r="EE183" i="1"/>
  <c r="EA183" i="1"/>
  <c r="DW183" i="1"/>
  <c r="DS183" i="1"/>
  <c r="DO183" i="1"/>
  <c r="DK183" i="1"/>
  <c r="DG183" i="1"/>
  <c r="DC183" i="1"/>
  <c r="ED179" i="1"/>
  <c r="DZ179" i="1"/>
  <c r="DV179" i="1"/>
  <c r="DR179" i="1"/>
  <c r="DN179" i="1"/>
  <c r="DJ179" i="1"/>
  <c r="DF179" i="1"/>
  <c r="ED29" i="1"/>
  <c r="DZ29" i="1"/>
  <c r="DV29" i="1"/>
  <c r="DR29" i="1"/>
  <c r="DN29" i="1"/>
  <c r="DJ29" i="1"/>
  <c r="DF29" i="1"/>
  <c r="ED16" i="1"/>
  <c r="DZ16" i="1"/>
  <c r="DV16" i="1"/>
  <c r="DR16" i="1"/>
  <c r="DN16" i="1"/>
  <c r="DJ16" i="1"/>
  <c r="DF16" i="1"/>
  <c r="ED175" i="1"/>
  <c r="DZ175" i="1"/>
  <c r="DV175" i="1"/>
  <c r="DR175" i="1"/>
  <c r="DN175" i="1"/>
  <c r="DJ175" i="1"/>
  <c r="DF175" i="1"/>
  <c r="EC168" i="1"/>
  <c r="DU168" i="1"/>
  <c r="DM168" i="1"/>
  <c r="ED167" i="1"/>
  <c r="DV167" i="1"/>
  <c r="DN167" i="1"/>
  <c r="DF167" i="1"/>
  <c r="EA162" i="1"/>
  <c r="DS162" i="1"/>
  <c r="DK162" i="1"/>
  <c r="EE158" i="1"/>
  <c r="DW158" i="1"/>
  <c r="DO158" i="1"/>
  <c r="DG158" i="1"/>
  <c r="EA153" i="1"/>
  <c r="DS153" i="1"/>
  <c r="DK153" i="1"/>
  <c r="EE149" i="1"/>
  <c r="DW149" i="1"/>
  <c r="DO149" i="1"/>
  <c r="DG149" i="1"/>
  <c r="EA145" i="1"/>
  <c r="DS145" i="1"/>
  <c r="DK145" i="1"/>
  <c r="EE139" i="1"/>
  <c r="DW139" i="1"/>
  <c r="DO139" i="1"/>
  <c r="DG139" i="1"/>
  <c r="EA135" i="1"/>
  <c r="DS135" i="1"/>
  <c r="DK135" i="1"/>
  <c r="EE131" i="1"/>
  <c r="DW131" i="1"/>
  <c r="DO131" i="1"/>
  <c r="DG131" i="1"/>
  <c r="EA127" i="1"/>
  <c r="DS127" i="1"/>
  <c r="DK127" i="1"/>
  <c r="EE123" i="1"/>
  <c r="DW123" i="1"/>
  <c r="DO123" i="1"/>
  <c r="DG123" i="1"/>
  <c r="EA118" i="1"/>
  <c r="DS118" i="1"/>
  <c r="DK118" i="1"/>
  <c r="EE114" i="1"/>
  <c r="DW114" i="1"/>
  <c r="DO114" i="1"/>
  <c r="DG114" i="1"/>
  <c r="EA110" i="1"/>
  <c r="DS110" i="1"/>
  <c r="DK110" i="1"/>
  <c r="EE106" i="1"/>
  <c r="DW106" i="1"/>
  <c r="DO106" i="1"/>
  <c r="DG106" i="1"/>
  <c r="EA101" i="1"/>
  <c r="DS101" i="1"/>
  <c r="DK101" i="1"/>
  <c r="EE85" i="1"/>
  <c r="DT85" i="1"/>
  <c r="DJ85" i="1"/>
  <c r="EA81" i="1"/>
  <c r="DP81" i="1"/>
  <c r="DV76" i="1"/>
  <c r="DK76" i="1"/>
  <c r="DX73" i="1"/>
  <c r="DN73" i="1"/>
  <c r="DV67" i="1"/>
  <c r="DK67" i="1"/>
  <c r="DG61" i="1"/>
  <c r="DK53" i="1"/>
  <c r="DX183" i="1"/>
  <c r="DP183" i="1"/>
  <c r="DL183" i="1"/>
  <c r="DD183" i="1"/>
  <c r="DL14" i="1"/>
  <c r="DH14" i="1"/>
  <c r="EB14" i="1"/>
  <c r="DD33" i="1"/>
  <c r="EB33" i="1"/>
  <c r="DH33" i="1"/>
  <c r="DR33" i="1"/>
  <c r="DT41" i="1"/>
  <c r="DJ41" i="1"/>
  <c r="DR41" i="1"/>
  <c r="ED41" i="1"/>
  <c r="DF41" i="1"/>
  <c r="EB41" i="1"/>
  <c r="DF49" i="1"/>
  <c r="DH49" i="1"/>
  <c r="ED49" i="1"/>
  <c r="DN49" i="1"/>
  <c r="DX49" i="1"/>
  <c r="DC57" i="1"/>
  <c r="DG57" i="1"/>
  <c r="DR57" i="1"/>
  <c r="ED57" i="1"/>
  <c r="DJ57" i="1"/>
  <c r="DV57" i="1"/>
  <c r="EE57" i="1"/>
  <c r="DF57" i="1"/>
  <c r="DZ57" i="1"/>
  <c r="DN57" i="1"/>
  <c r="DF66" i="1"/>
  <c r="DK66" i="1"/>
  <c r="DP66" i="1"/>
  <c r="DV66" i="1"/>
  <c r="EA66" i="1"/>
  <c r="DG66" i="1"/>
  <c r="DL66" i="1"/>
  <c r="DR66" i="1"/>
  <c r="DW66" i="1"/>
  <c r="EB66" i="1"/>
  <c r="DH66" i="1"/>
  <c r="DS66" i="1"/>
  <c r="ED66" i="1"/>
  <c r="DC66" i="1"/>
  <c r="DO66" i="1"/>
  <c r="EE66" i="1"/>
  <c r="DD66" i="1"/>
  <c r="DT66" i="1"/>
  <c r="DE73" i="1"/>
  <c r="DI73" i="1"/>
  <c r="DM73" i="1"/>
  <c r="DQ73" i="1"/>
  <c r="DU73" i="1"/>
  <c r="DY73" i="1"/>
  <c r="EC73" i="1"/>
  <c r="DD73" i="1"/>
  <c r="DJ73" i="1"/>
  <c r="DO73" i="1"/>
  <c r="DT73" i="1"/>
  <c r="DZ73" i="1"/>
  <c r="EE73" i="1"/>
  <c r="DF73" i="1"/>
  <c r="DK73" i="1"/>
  <c r="DP73" i="1"/>
  <c r="DV73" i="1"/>
  <c r="EA73" i="1"/>
  <c r="DE81" i="1"/>
  <c r="DI81" i="1"/>
  <c r="DM81" i="1"/>
  <c r="DQ81" i="1"/>
  <c r="DU81" i="1"/>
  <c r="DY81" i="1"/>
  <c r="EC81" i="1"/>
  <c r="DG81" i="1"/>
  <c r="DL81" i="1"/>
  <c r="DR81" i="1"/>
  <c r="DW81" i="1"/>
  <c r="EB81" i="1"/>
  <c r="DC81" i="1"/>
  <c r="DH81" i="1"/>
  <c r="DN81" i="1"/>
  <c r="DS81" i="1"/>
  <c r="DX81" i="1"/>
  <c r="ED81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68" i="1"/>
  <c r="DG168" i="1"/>
  <c r="DK168" i="1"/>
  <c r="DO168" i="1"/>
  <c r="DS168" i="1"/>
  <c r="DW168" i="1"/>
  <c r="EA168" i="1"/>
  <c r="EE168" i="1"/>
  <c r="DD168" i="1"/>
  <c r="DH168" i="1"/>
  <c r="DL168" i="1"/>
  <c r="DP168" i="1"/>
  <c r="DT168" i="1"/>
  <c r="DX168" i="1"/>
  <c r="EB168" i="1"/>
  <c r="EA166" i="1"/>
  <c r="DK166" i="1"/>
  <c r="DX166" i="1"/>
  <c r="DH166" i="1"/>
  <c r="DV143" i="1"/>
  <c r="DF143" i="1"/>
  <c r="DS143" i="1"/>
  <c r="DC143" i="1"/>
  <c r="DH143" i="1"/>
  <c r="DP144" i="1"/>
  <c r="DC144" i="1"/>
  <c r="DS144" i="1"/>
  <c r="ED144" i="1"/>
  <c r="DQ156" i="1"/>
  <c r="DI156" i="1"/>
  <c r="DD156" i="1"/>
  <c r="DE156" i="1"/>
  <c r="DR156" i="1"/>
  <c r="EE156" i="1"/>
  <c r="ED183" i="1"/>
  <c r="DZ183" i="1"/>
  <c r="DV183" i="1"/>
  <c r="DR183" i="1"/>
  <c r="DN183" i="1"/>
  <c r="DJ183" i="1"/>
  <c r="EC179" i="1"/>
  <c r="DY179" i="1"/>
  <c r="DU179" i="1"/>
  <c r="DQ179" i="1"/>
  <c r="DM179" i="1"/>
  <c r="DI179" i="1"/>
  <c r="EC29" i="1"/>
  <c r="DY29" i="1"/>
  <c r="DU29" i="1"/>
  <c r="DQ29" i="1"/>
  <c r="DM29" i="1"/>
  <c r="DI29" i="1"/>
  <c r="EC16" i="1"/>
  <c r="DY16" i="1"/>
  <c r="DU16" i="1"/>
  <c r="DQ16" i="1"/>
  <c r="DM16" i="1"/>
  <c r="DI16" i="1"/>
  <c r="EC175" i="1"/>
  <c r="DY175" i="1"/>
  <c r="DU175" i="1"/>
  <c r="DQ175" i="1"/>
  <c r="DM175" i="1"/>
  <c r="DI175" i="1"/>
  <c r="DZ168" i="1"/>
  <c r="DR168" i="1"/>
  <c r="DJ168" i="1"/>
  <c r="EC167" i="1"/>
  <c r="DU167" i="1"/>
  <c r="DM167" i="1"/>
  <c r="DE167" i="1"/>
  <c r="DZ162" i="1"/>
  <c r="DR162" i="1"/>
  <c r="DJ162" i="1"/>
  <c r="ED158" i="1"/>
  <c r="DV158" i="1"/>
  <c r="DN158" i="1"/>
  <c r="DF158" i="1"/>
  <c r="DZ153" i="1"/>
  <c r="DR153" i="1"/>
  <c r="DJ153" i="1"/>
  <c r="ED149" i="1"/>
  <c r="DV149" i="1"/>
  <c r="DN149" i="1"/>
  <c r="DF149" i="1"/>
  <c r="DZ145" i="1"/>
  <c r="DR145" i="1"/>
  <c r="DJ145" i="1"/>
  <c r="ED139" i="1"/>
  <c r="DV139" i="1"/>
  <c r="DN139" i="1"/>
  <c r="DF139" i="1"/>
  <c r="DZ135" i="1"/>
  <c r="DR135" i="1"/>
  <c r="DJ135" i="1"/>
  <c r="ED131" i="1"/>
  <c r="DV131" i="1"/>
  <c r="DN131" i="1"/>
  <c r="DF131" i="1"/>
  <c r="DZ127" i="1"/>
  <c r="DR127" i="1"/>
  <c r="DJ127" i="1"/>
  <c r="ED123" i="1"/>
  <c r="DV123" i="1"/>
  <c r="DN123" i="1"/>
  <c r="DF123" i="1"/>
  <c r="DZ118" i="1"/>
  <c r="DR118" i="1"/>
  <c r="DJ118" i="1"/>
  <c r="ED114" i="1"/>
  <c r="DV114" i="1"/>
  <c r="DN114" i="1"/>
  <c r="DF114" i="1"/>
  <c r="DZ110" i="1"/>
  <c r="DR110" i="1"/>
  <c r="DJ110" i="1"/>
  <c r="ED106" i="1"/>
  <c r="DV106" i="1"/>
  <c r="DN106" i="1"/>
  <c r="DF106" i="1"/>
  <c r="DZ101" i="1"/>
  <c r="DR101" i="1"/>
  <c r="DJ101" i="1"/>
  <c r="ED85" i="1"/>
  <c r="DS85" i="1"/>
  <c r="DH85" i="1"/>
  <c r="DZ81" i="1"/>
  <c r="DO81" i="1"/>
  <c r="DD81" i="1"/>
  <c r="EB76" i="1"/>
  <c r="DR76" i="1"/>
  <c r="DG76" i="1"/>
  <c r="DW73" i="1"/>
  <c r="DL73" i="1"/>
  <c r="EE67" i="1"/>
  <c r="DT67" i="1"/>
  <c r="DJ67" i="1"/>
  <c r="DZ66" i="1"/>
  <c r="DX37" i="1"/>
  <c r="DN13" i="1"/>
  <c r="ED13" i="1"/>
  <c r="DL22" i="1"/>
  <c r="DY22" i="1"/>
  <c r="DO32" i="1"/>
  <c r="EE32" i="1"/>
  <c r="DC32" i="1"/>
  <c r="DS32" i="1"/>
  <c r="DI36" i="1"/>
  <c r="DQ36" i="1"/>
  <c r="DY36" i="1"/>
  <c r="DC36" i="1"/>
  <c r="DK36" i="1"/>
  <c r="DS36" i="1"/>
  <c r="EA36" i="1"/>
  <c r="DC40" i="1"/>
  <c r="DK40" i="1"/>
  <c r="DS40" i="1"/>
  <c r="EA40" i="1"/>
  <c r="DE40" i="1"/>
  <c r="DM40" i="1"/>
  <c r="DU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E56" i="1"/>
  <c r="DI56" i="1"/>
  <c r="DM56" i="1"/>
  <c r="DQ56" i="1"/>
  <c r="DU56" i="1"/>
  <c r="DY56" i="1"/>
  <c r="EC56" i="1"/>
  <c r="DF56" i="1"/>
  <c r="DJ56" i="1"/>
  <c r="DN56" i="1"/>
  <c r="DR56" i="1"/>
  <c r="DV56" i="1"/>
  <c r="DZ56" i="1"/>
  <c r="ED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F64" i="1"/>
  <c r="DJ64" i="1"/>
  <c r="DN64" i="1"/>
  <c r="DR64" i="1"/>
  <c r="DV64" i="1"/>
  <c r="DZ64" i="1"/>
  <c r="ED64" i="1"/>
  <c r="DC64" i="1"/>
  <c r="DG64" i="1"/>
  <c r="DK64" i="1"/>
  <c r="DO64" i="1"/>
  <c r="DS64" i="1"/>
  <c r="DW64" i="1"/>
  <c r="EA64" i="1"/>
  <c r="EE64" i="1"/>
  <c r="DD69" i="1"/>
  <c r="DH69" i="1"/>
  <c r="DL69" i="1"/>
  <c r="DE69" i="1"/>
  <c r="DI69" i="1"/>
  <c r="DM69" i="1"/>
  <c r="DQ69" i="1"/>
  <c r="DU69" i="1"/>
  <c r="DY69" i="1"/>
  <c r="EC69" i="1"/>
  <c r="ED72" i="1"/>
  <c r="DZ72" i="1"/>
  <c r="DV72" i="1"/>
  <c r="DR72" i="1"/>
  <c r="DN72" i="1"/>
  <c r="DJ72" i="1"/>
  <c r="EA69" i="1"/>
  <c r="DV69" i="1"/>
  <c r="DP69" i="1"/>
  <c r="DJ69" i="1"/>
  <c r="EB64" i="1"/>
  <c r="DT64" i="1"/>
  <c r="DL64" i="1"/>
  <c r="DD64" i="1"/>
  <c r="EB60" i="1"/>
  <c r="DT60" i="1"/>
  <c r="DL60" i="1"/>
  <c r="DD60" i="1"/>
  <c r="DX56" i="1"/>
  <c r="DP56" i="1"/>
  <c r="DH56" i="1"/>
  <c r="DX52" i="1"/>
  <c r="DP52" i="1"/>
  <c r="DH52" i="1"/>
  <c r="ED48" i="1"/>
  <c r="DV48" i="1"/>
  <c r="DN48" i="1"/>
  <c r="DF48" i="1"/>
  <c r="DX44" i="1"/>
  <c r="DP44" i="1"/>
  <c r="DH44" i="1"/>
  <c r="DY40" i="1"/>
  <c r="DI40" i="1"/>
  <c r="EE36" i="1"/>
  <c r="DO36" i="1"/>
  <c r="DK32" i="1"/>
  <c r="ED61" i="1"/>
  <c r="DV61" i="1"/>
  <c r="DN61" i="1"/>
  <c r="EA57" i="1"/>
  <c r="DS57" i="1"/>
  <c r="DK57" i="1"/>
  <c r="DZ53" i="1"/>
  <c r="DR53" i="1"/>
  <c r="DV49" i="1"/>
  <c r="DZ33" i="1"/>
  <c r="DI3" i="1"/>
  <c r="DY3" i="1"/>
  <c r="DO24" i="1"/>
  <c r="EE24" i="1"/>
  <c r="DK24" i="1"/>
  <c r="DS24" i="1"/>
  <c r="DR34" i="1"/>
  <c r="DF34" i="1"/>
  <c r="DZ34" i="1"/>
  <c r="DJ34" i="1"/>
  <c r="ED34" i="1"/>
  <c r="DF38" i="1"/>
  <c r="DN38" i="1"/>
  <c r="DV38" i="1"/>
  <c r="ED38" i="1"/>
  <c r="DJ38" i="1"/>
  <c r="DT38" i="1"/>
  <c r="DL38" i="1"/>
  <c r="DX38" i="1"/>
  <c r="DD42" i="1"/>
  <c r="DL42" i="1"/>
  <c r="DS42" i="1"/>
  <c r="DW42" i="1"/>
  <c r="EA42" i="1"/>
  <c r="EE42" i="1"/>
  <c r="DF42" i="1"/>
  <c r="DP42" i="1"/>
  <c r="DV42" i="1"/>
  <c r="EB42" i="1"/>
  <c r="DH42" i="1"/>
  <c r="DR42" i="1"/>
  <c r="DX42" i="1"/>
  <c r="EC42" i="1"/>
  <c r="DF46" i="1"/>
  <c r="DJ46" i="1"/>
  <c r="DN46" i="1"/>
  <c r="DR46" i="1"/>
  <c r="DV46" i="1"/>
  <c r="DZ46" i="1"/>
  <c r="ED46" i="1"/>
  <c r="DC46" i="1"/>
  <c r="DG46" i="1"/>
  <c r="DK46" i="1"/>
  <c r="DO46" i="1"/>
  <c r="DS46" i="1"/>
  <c r="DW46" i="1"/>
  <c r="EA46" i="1"/>
  <c r="EE46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EE58" i="1"/>
  <c r="DD58" i="1"/>
  <c r="DH58" i="1"/>
  <c r="DL58" i="1"/>
  <c r="DP58" i="1"/>
  <c r="DT58" i="1"/>
  <c r="DX58" i="1"/>
  <c r="EB58" i="1"/>
  <c r="DC62" i="1"/>
  <c r="DG62" i="1"/>
  <c r="DK62" i="1"/>
  <c r="DO62" i="1"/>
  <c r="DS62" i="1"/>
  <c r="DW62" i="1"/>
  <c r="EA62" i="1"/>
  <c r="DD62" i="1"/>
  <c r="DH62" i="1"/>
  <c r="DL62" i="1"/>
  <c r="DP62" i="1"/>
  <c r="DT62" i="1"/>
  <c r="DX62" i="1"/>
  <c r="EB62" i="1"/>
  <c r="DD65" i="1"/>
  <c r="DH65" i="1"/>
  <c r="DL65" i="1"/>
  <c r="DP65" i="1"/>
  <c r="DT65" i="1"/>
  <c r="DX65" i="1"/>
  <c r="EB65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7" i="1"/>
  <c r="EB7" i="1"/>
  <c r="DP7" i="1"/>
  <c r="DT7" i="1"/>
  <c r="DD14" i="1"/>
  <c r="DT14" i="1"/>
  <c r="DP14" i="1"/>
  <c r="DX14" i="1"/>
  <c r="DL23" i="1"/>
  <c r="EB23" i="1"/>
  <c r="DT23" i="1"/>
  <c r="DD23" i="1"/>
  <c r="DX23" i="1"/>
  <c r="DF33" i="1"/>
  <c r="DN33" i="1"/>
  <c r="DV33" i="1"/>
  <c r="ED33" i="1"/>
  <c r="DJ33" i="1"/>
  <c r="DT33" i="1"/>
  <c r="DL33" i="1"/>
  <c r="DX33" i="1"/>
  <c r="DJ37" i="1"/>
  <c r="DR37" i="1"/>
  <c r="DZ37" i="1"/>
  <c r="DF37" i="1"/>
  <c r="DP37" i="1"/>
  <c r="EB37" i="1"/>
  <c r="DH37" i="1"/>
  <c r="DT37" i="1"/>
  <c r="ED37" i="1"/>
  <c r="DH41" i="1"/>
  <c r="DP41" i="1"/>
  <c r="DX41" i="1"/>
  <c r="DL41" i="1"/>
  <c r="DV41" i="1"/>
  <c r="DD41" i="1"/>
  <c r="DN41" i="1"/>
  <c r="DZ41" i="1"/>
  <c r="DD45" i="1"/>
  <c r="DL45" i="1"/>
  <c r="DT45" i="1"/>
  <c r="DJ45" i="1"/>
  <c r="DV45" i="1"/>
  <c r="ED45" i="1"/>
  <c r="DN45" i="1"/>
  <c r="DX45" i="1"/>
  <c r="DJ49" i="1"/>
  <c r="DR49" i="1"/>
  <c r="DZ49" i="1"/>
  <c r="DD49" i="1"/>
  <c r="DL49" i="1"/>
  <c r="DT49" i="1"/>
  <c r="EB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D61" i="1"/>
  <c r="DH61" i="1"/>
  <c r="DL61" i="1"/>
  <c r="DP61" i="1"/>
  <c r="DT61" i="1"/>
  <c r="DX61" i="1"/>
  <c r="EB61" i="1"/>
  <c r="DE61" i="1"/>
  <c r="DI61" i="1"/>
  <c r="DM61" i="1"/>
  <c r="DQ61" i="1"/>
  <c r="DU61" i="1"/>
  <c r="DY61" i="1"/>
  <c r="EC61" i="1"/>
  <c r="DE66" i="1"/>
  <c r="DI66" i="1"/>
  <c r="DM66" i="1"/>
  <c r="DQ66" i="1"/>
  <c r="DU66" i="1"/>
  <c r="DY66" i="1"/>
  <c r="EC66" i="1"/>
  <c r="DH181" i="1"/>
  <c r="DX181" i="1"/>
  <c r="DL181" i="1"/>
  <c r="EB181" i="1"/>
  <c r="DD181" i="1"/>
  <c r="DT181" i="1"/>
  <c r="DL143" i="1"/>
  <c r="DQ143" i="1"/>
  <c r="DE143" i="1"/>
  <c r="EB143" i="1"/>
  <c r="DS180" i="1"/>
  <c r="N26" i="5"/>
  <c r="DL122" i="1"/>
  <c r="ED181" i="1"/>
  <c r="DZ181" i="1"/>
  <c r="DV181" i="1"/>
  <c r="DR181" i="1"/>
  <c r="DN181" i="1"/>
  <c r="DJ181" i="1"/>
  <c r="DF181" i="1"/>
  <c r="DN166" i="1"/>
  <c r="EE180" i="1"/>
  <c r="DW180" i="1"/>
  <c r="DO180" i="1"/>
  <c r="DG180" i="1"/>
  <c r="DW182" i="1"/>
  <c r="DC182" i="1"/>
  <c r="DK182" i="1"/>
  <c r="DS182" i="1"/>
  <c r="EA182" i="1"/>
  <c r="EB34" i="1"/>
  <c r="DX34" i="1"/>
  <c r="DT34" i="1"/>
  <c r="DP34" i="1"/>
  <c r="DL34" i="1"/>
  <c r="DH34" i="1"/>
  <c r="DD34" i="1"/>
  <c r="EC32" i="1"/>
  <c r="DY32" i="1"/>
  <c r="DU32" i="1"/>
  <c r="DQ32" i="1"/>
  <c r="DM32" i="1"/>
  <c r="DI32" i="1"/>
  <c r="DE32" i="1"/>
  <c r="EC24" i="1"/>
  <c r="DY24" i="1"/>
  <c r="DU24" i="1"/>
  <c r="DQ24" i="1"/>
  <c r="DM24" i="1"/>
  <c r="DI24" i="1"/>
  <c r="DE24" i="1"/>
  <c r="EC22" i="1"/>
  <c r="DT22" i="1"/>
  <c r="DD22" i="1"/>
  <c r="EC15" i="1"/>
  <c r="DM15" i="1"/>
  <c r="DV13" i="1"/>
  <c r="DF13" i="1"/>
  <c r="EE11" i="1"/>
  <c r="DO11" i="1"/>
  <c r="DX6" i="1"/>
  <c r="DH6" i="1"/>
  <c r="DQ3" i="1"/>
  <c r="DE3" i="1"/>
  <c r="DM3" i="1"/>
  <c r="DU3" i="1"/>
  <c r="EC3" i="1"/>
  <c r="DD6" i="1"/>
  <c r="DL6" i="1"/>
  <c r="DT6" i="1"/>
  <c r="EB6" i="1"/>
  <c r="DC11" i="1"/>
  <c r="DK11" i="1"/>
  <c r="DS11" i="1"/>
  <c r="EA11" i="1"/>
  <c r="DJ13" i="1"/>
  <c r="DR13" i="1"/>
  <c r="DZ13" i="1"/>
  <c r="DI15" i="1"/>
  <c r="DQ15" i="1"/>
  <c r="DY15" i="1"/>
  <c r="DH22" i="1"/>
  <c r="DP22" i="1"/>
  <c r="DW22" i="1"/>
  <c r="EA22" i="1"/>
  <c r="EE22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DS38" i="1"/>
  <c r="DU38" i="1"/>
  <c r="DW38" i="1"/>
  <c r="DY38" i="1"/>
  <c r="EA38" i="1"/>
  <c r="EC38" i="1"/>
  <c r="EE38" i="1"/>
  <c r="DD40" i="1"/>
  <c r="DF40" i="1"/>
  <c r="DH40" i="1"/>
  <c r="DJ40" i="1"/>
  <c r="DL40" i="1"/>
  <c r="DN40" i="1"/>
  <c r="DP40" i="1"/>
  <c r="DR40" i="1"/>
  <c r="DT40" i="1"/>
  <c r="DV40" i="1"/>
  <c r="DX40" i="1"/>
  <c r="DZ40" i="1"/>
  <c r="EB40" i="1"/>
  <c r="ED40" i="1"/>
  <c r="DC42" i="1"/>
  <c r="DE42" i="1"/>
  <c r="DG42" i="1"/>
  <c r="DI42" i="1"/>
  <c r="DK42" i="1"/>
  <c r="DM42" i="1"/>
  <c r="DO42" i="1"/>
  <c r="DQ42" i="1"/>
  <c r="EE182" i="1"/>
  <c r="DO18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C22" i="1"/>
  <c r="DE22" i="1"/>
  <c r="DG22" i="1"/>
  <c r="DI22" i="1"/>
  <c r="DK22" i="1"/>
  <c r="DM22" i="1"/>
  <c r="DO22" i="1"/>
  <c r="DQ22" i="1"/>
  <c r="DS22" i="1"/>
  <c r="DU22" i="1"/>
  <c r="EE144" i="1"/>
  <c r="EA144" i="1"/>
  <c r="DQ144" i="1"/>
  <c r="DF144" i="1"/>
  <c r="ED166" i="1"/>
  <c r="DU166" i="1"/>
  <c r="DI166" i="1"/>
  <c r="EE122" i="1"/>
  <c r="EB122" i="1"/>
  <c r="DR122" i="1"/>
  <c r="DG122" i="1"/>
  <c r="DC181" i="1"/>
  <c r="DE181" i="1"/>
  <c r="DG181" i="1"/>
  <c r="DI181" i="1"/>
  <c r="DK181" i="1"/>
  <c r="DM181" i="1"/>
  <c r="DO181" i="1"/>
  <c r="DQ181" i="1"/>
  <c r="DS181" i="1"/>
  <c r="DU181" i="1"/>
  <c r="DW181" i="1"/>
  <c r="DY181" i="1"/>
  <c r="EA181" i="1"/>
  <c r="EC181" i="1"/>
  <c r="EE181" i="1"/>
  <c r="DF166" i="1"/>
  <c r="DM166" i="1"/>
  <c r="DQ166" i="1"/>
  <c r="DV166" i="1"/>
  <c r="EC166" i="1"/>
  <c r="DE182" i="1"/>
  <c r="DI182" i="1"/>
  <c r="DM182" i="1"/>
  <c r="DQ182" i="1"/>
  <c r="DU182" i="1"/>
  <c r="DY182" i="1"/>
  <c r="EC182" i="1"/>
  <c r="ED22" i="1"/>
  <c r="EB22" i="1"/>
  <c r="DZ22" i="1"/>
  <c r="DX22" i="1"/>
  <c r="DV22" i="1"/>
  <c r="DR22" i="1"/>
  <c r="DN22" i="1"/>
  <c r="DJ22" i="1"/>
  <c r="DF22" i="1"/>
  <c r="EE15" i="1"/>
  <c r="EA15" i="1"/>
  <c r="DW15" i="1"/>
  <c r="DS15" i="1"/>
  <c r="DO15" i="1"/>
  <c r="DK15" i="1"/>
  <c r="DG15" i="1"/>
  <c r="DC15" i="1"/>
  <c r="EB13" i="1"/>
  <c r="DX13" i="1"/>
  <c r="DT13" i="1"/>
  <c r="DP13" i="1"/>
  <c r="DL13" i="1"/>
  <c r="DH13" i="1"/>
  <c r="DD13" i="1"/>
  <c r="EC11" i="1"/>
  <c r="DY11" i="1"/>
  <c r="DU11" i="1"/>
  <c r="DQ11" i="1"/>
  <c r="DM11" i="1"/>
  <c r="DI11" i="1"/>
  <c r="DE11" i="1"/>
  <c r="ED6" i="1"/>
  <c r="DZ6" i="1"/>
  <c r="DV6" i="1"/>
  <c r="DR6" i="1"/>
  <c r="DN6" i="1"/>
  <c r="DJ6" i="1"/>
  <c r="DF6" i="1"/>
  <c r="EE3" i="1"/>
  <c r="EA3" i="1"/>
  <c r="DW3" i="1"/>
  <c r="DS3" i="1"/>
  <c r="DO3" i="1"/>
  <c r="DK3" i="1"/>
  <c r="DG3" i="1"/>
  <c r="DC3" i="1"/>
  <c r="DV144" i="1"/>
  <c r="DD143" i="1"/>
  <c r="DI143" i="1"/>
  <c r="DM143" i="1"/>
  <c r="DT143" i="1"/>
  <c r="DY143" i="1"/>
  <c r="EC143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25" i="1"/>
  <c r="EC25" i="1"/>
  <c r="EA25" i="1"/>
  <c r="DY25" i="1"/>
  <c r="DW25" i="1"/>
  <c r="DU25" i="1"/>
  <c r="DS25" i="1"/>
  <c r="DQ25" i="1"/>
  <c r="DO25" i="1"/>
  <c r="DM25" i="1"/>
  <c r="DK25" i="1"/>
  <c r="DI25" i="1"/>
  <c r="DG25" i="1"/>
  <c r="DE25" i="1"/>
  <c r="DC25" i="1"/>
  <c r="ED23" i="1"/>
  <c r="DZ23" i="1"/>
  <c r="DV23" i="1"/>
  <c r="DR23" i="1"/>
  <c r="DN23" i="1"/>
  <c r="DJ23" i="1"/>
  <c r="DF23" i="1"/>
  <c r="EB17" i="1"/>
  <c r="DX17" i="1"/>
  <c r="DT17" i="1"/>
  <c r="DP17" i="1"/>
  <c r="DL17" i="1"/>
  <c r="DH17" i="1"/>
  <c r="DD17" i="1"/>
  <c r="ED14" i="1"/>
  <c r="DZ14" i="1"/>
  <c r="DV14" i="1"/>
  <c r="DR14" i="1"/>
  <c r="DN14" i="1"/>
  <c r="DJ14" i="1"/>
  <c r="DF14" i="1"/>
  <c r="EB12" i="1"/>
  <c r="DX12" i="1"/>
  <c r="DT12" i="1"/>
  <c r="DP12" i="1"/>
  <c r="DL12" i="1"/>
  <c r="DH12" i="1"/>
  <c r="DD12" i="1"/>
  <c r="ED7" i="1"/>
  <c r="DZ7" i="1"/>
  <c r="DV7" i="1"/>
  <c r="DR7" i="1"/>
  <c r="DN7" i="1"/>
  <c r="DJ7" i="1"/>
  <c r="DF7" i="1"/>
  <c r="EB5" i="1"/>
  <c r="DX5" i="1"/>
  <c r="DT5" i="1"/>
  <c r="DP5" i="1"/>
  <c r="DL5" i="1"/>
  <c r="DH5" i="1"/>
  <c r="DD5" i="1"/>
  <c r="DD122" i="1"/>
  <c r="DJ122" i="1"/>
  <c r="DO122" i="1"/>
  <c r="DT122" i="1"/>
  <c r="DZ122" i="1"/>
  <c r="EC180" i="1"/>
  <c r="DY180" i="1"/>
  <c r="DU180" i="1"/>
  <c r="DQ180" i="1"/>
  <c r="DM180" i="1"/>
  <c r="DI180" i="1"/>
  <c r="DE180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C23" i="1"/>
  <c r="DE23" i="1"/>
  <c r="DG23" i="1"/>
  <c r="DI23" i="1"/>
  <c r="DK23" i="1"/>
  <c r="DM23" i="1"/>
  <c r="DO23" i="1"/>
  <c r="DQ23" i="1"/>
  <c r="DS23" i="1"/>
  <c r="DU23" i="1"/>
  <c r="DW23" i="1"/>
  <c r="DY23" i="1"/>
  <c r="EA23" i="1"/>
  <c r="EC23" i="1"/>
  <c r="EE23" i="1"/>
  <c r="EC122" i="1"/>
  <c r="ED122" i="1"/>
  <c r="EA122" i="1"/>
  <c r="DX122" i="1"/>
  <c r="DV122" i="1"/>
  <c r="DS122" i="1"/>
  <c r="DP122" i="1"/>
  <c r="DN122" i="1"/>
  <c r="DK122" i="1"/>
  <c r="DH122" i="1"/>
  <c r="DF122" i="1"/>
  <c r="DC122" i="1"/>
  <c r="DD180" i="1"/>
  <c r="DF180" i="1"/>
  <c r="DH180" i="1"/>
  <c r="DJ180" i="1"/>
  <c r="DL180" i="1"/>
  <c r="DN180" i="1"/>
  <c r="DP180" i="1"/>
  <c r="DR180" i="1"/>
  <c r="DT180" i="1"/>
  <c r="DV180" i="1"/>
  <c r="DX180" i="1"/>
  <c r="DZ180" i="1"/>
  <c r="EB180" i="1"/>
  <c r="ED180" i="1"/>
  <c r="DI144" i="1"/>
  <c r="DN144" i="1"/>
  <c r="DR144" i="1"/>
  <c r="DY144" i="1"/>
  <c r="ED182" i="1"/>
  <c r="EB182" i="1"/>
  <c r="DZ182" i="1"/>
  <c r="DX182" i="1"/>
  <c r="DV182" i="1"/>
  <c r="DT182" i="1"/>
  <c r="DR182" i="1"/>
  <c r="DP182" i="1"/>
  <c r="DN182" i="1"/>
  <c r="DL182" i="1"/>
  <c r="DJ182" i="1"/>
  <c r="DH182" i="1"/>
  <c r="DF182" i="1"/>
  <c r="DD182" i="1"/>
  <c r="DH156" i="1"/>
  <c r="G4" i="4"/>
</calcChain>
</file>

<file path=xl/sharedStrings.xml><?xml version="1.0" encoding="utf-8"?>
<sst xmlns="http://schemas.openxmlformats.org/spreadsheetml/2006/main" count="699" uniqueCount="273">
  <si>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</si>
  <si>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</si>
  <si>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</si>
  <si>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</si>
  <si>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</si>
  <si>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</si>
  <si>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</si>
  <si>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</si>
  <si>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</si>
  <si>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</si>
  <si>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</si>
  <si>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</si>
  <si>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</si>
  <si>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</si>
  <si>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</si>
  <si>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</si>
  <si>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</si>
  <si>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</si>
  <si>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</si>
  <si>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</si>
  <si>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</si>
  <si>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</si>
  <si>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</si>
  <si>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</si>
  <si>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</si>
  <si>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</si>
  <si>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</si>
  <si>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</si>
  <si>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</si>
  <si>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</si>
  <si>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</si>
  <si>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</si>
  <si>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</si>
  <si>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</si>
  <si>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</si>
  <si>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</si>
  <si>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</si>
  <si>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</si>
  <si>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</si>
  <si>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</si>
  <si>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</si>
  <si>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</si>
  <si>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</si>
  <si>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</si>
  <si>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</si>
  <si>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</si>
  <si>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</si>
  <si>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</si>
  <si>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</si>
  <si>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</si>
  <si>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</si>
  <si>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</si>
  <si>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</si>
  <si>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</si>
  <si>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</si>
  <si>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</si>
  <si>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</si>
  <si>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</si>
  <si>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</si>
  <si>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</si>
  <si>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</si>
  <si>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</si>
  <si>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</si>
  <si>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</si>
  <si>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</si>
  <si>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</si>
  <si>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</si>
  <si>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</si>
  <si>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</si>
  <si>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</si>
  <si>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</si>
  <si>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</si>
  <si>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</si>
  <si>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</si>
  <si>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</si>
  <si>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</si>
  <si>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</si>
  <si>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</si>
  <si>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</si>
  <si>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</si>
  <si>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</si>
  <si>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</si>
  <si>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</si>
  <si>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</si>
  <si>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</si>
  <si>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</si>
  <si>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</si>
  <si>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</si>
  <si>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</si>
  <si>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</si>
  <si>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</si>
  <si>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</si>
  <si>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</si>
  <si>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</si>
  <si>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</si>
  <si>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</si>
  <si>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</si>
  <si>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</si>
  <si>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</si>
  <si>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</si>
  <si>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</si>
  <si>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</si>
  <si>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</si>
  <si>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</si>
  <si>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</si>
  <si>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</si>
  <si>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</si>
  <si>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</si>
  <si>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</si>
  <si>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</si>
  <si>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</si>
  <si>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</si>
  <si>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</si>
  <si>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</si>
  <si>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</si>
  <si>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</si>
  <si>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</si>
  <si>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</si>
  <si>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</si>
  <si>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</si>
  <si>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</si>
  <si>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</si>
  <si>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</si>
  <si>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</si>
  <si>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</si>
  <si>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</si>
  <si>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</si>
  <si>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</si>
  <si>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</si>
  <si>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</si>
  <si>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</si>
  <si>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</si>
  <si>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</si>
  <si>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/>
  </si>
  <si>
    <t>Islay</t>
  </si>
  <si>
    <t>c-i</t>
  </si>
  <si>
    <t>Mainland</t>
  </si>
  <si>
    <t>Tiree</t>
  </si>
  <si>
    <t>1cy</t>
  </si>
  <si>
    <t>Lewis</t>
  </si>
  <si>
    <t>Uibhist a Deas (South Uist)</t>
  </si>
  <si>
    <t>BBRC</t>
  </si>
  <si>
    <r>
      <t xml:space="preserve">Lesser Yellowlegs </t>
    </r>
    <r>
      <rPr>
        <b/>
        <i/>
        <sz val="8"/>
        <color indexed="8"/>
        <rFont val="Arial"/>
      </rPr>
      <t>Tringa flavipes</t>
    </r>
    <r>
      <rPr>
        <b/>
        <sz val="8"/>
        <color indexed="8"/>
        <rFont val="Arial"/>
      </rPr>
      <t xml:space="preserve"> 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</si>
  <si>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 </t>
    </r>
  </si>
  <si>
    <t>Lesser Yellowlegs</t>
  </si>
  <si>
    <t>Aberlady Bay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</si>
  <si>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107: 602 BBRC</t>
    </r>
  </si>
  <si>
    <t>Loch Creran</t>
  </si>
  <si>
    <t>Carse of Delnies</t>
  </si>
  <si>
    <t>Nairn</t>
  </si>
  <si>
    <t>Springside</t>
  </si>
  <si>
    <t>Irvine</t>
  </si>
  <si>
    <t>Wick River</t>
  </si>
  <si>
    <t>Loch nam Buadh</t>
  </si>
  <si>
    <t>Heiskeir (Monach Islands)</t>
  </si>
  <si>
    <t>Loch of Tingwall</t>
  </si>
  <si>
    <t>Rattray Head</t>
  </si>
  <si>
    <t>Ythan Estuary</t>
  </si>
  <si>
    <t xml:space="preserve"> Same as Rattray BBRC</t>
  </si>
  <si>
    <t>Montrose Basin</t>
  </si>
  <si>
    <t>Cairnbulg</t>
  </si>
  <si>
    <t>Fraserburgh</t>
  </si>
  <si>
    <t>Dornoch</t>
  </si>
  <si>
    <t>Uyeasound</t>
  </si>
  <si>
    <t>Unst</t>
  </si>
  <si>
    <t>Scatness</t>
  </si>
  <si>
    <t>Tain</t>
  </si>
  <si>
    <t>Shewalton</t>
  </si>
  <si>
    <t>Loch of Tankerness</t>
  </si>
  <si>
    <t>Cult's Reservoir</t>
  </si>
  <si>
    <t>Aberdeen</t>
  </si>
  <si>
    <t>Loch of Strathbeg</t>
  </si>
  <si>
    <t>Loch Ordais</t>
  </si>
  <si>
    <t>Musselburgh</t>
  </si>
  <si>
    <t>Findhorn Bay</t>
  </si>
  <si>
    <t>Haroldswick</t>
  </si>
  <si>
    <t>Monikie</t>
  </si>
  <si>
    <t>ad</t>
  </si>
  <si>
    <t>Tyninghame</t>
  </si>
  <si>
    <t>Ulva Lagoon</t>
  </si>
  <si>
    <t>near Tayvallich</t>
  </si>
  <si>
    <t>Loch Bee and Clachan Pools</t>
  </si>
  <si>
    <t>Loch Gruinart</t>
  </si>
  <si>
    <t>Baile Gharbhaidh (Balgarva)</t>
  </si>
  <si>
    <t>Loch Gruinart, Islay</t>
  </si>
  <si>
    <t>Oronsay</t>
  </si>
  <si>
    <t>Out Skerries</t>
  </si>
  <si>
    <t>West Geirinis (Gerinish)</t>
  </si>
  <si>
    <t>Butt of Lewis</t>
  </si>
  <si>
    <t>Peighinn nan Aoireann (Peninerine)</t>
  </si>
  <si>
    <t>Shapinsay</t>
  </si>
  <si>
    <t xml:space="preserve">  Same as Tankerness BBRC</t>
  </si>
  <si>
    <t>Brevig</t>
  </si>
  <si>
    <t>Barra</t>
  </si>
  <si>
    <t>Rubha Àird a’ Mhuile (Rubha Ardvule) &amp; Kildonan</t>
  </si>
  <si>
    <t>Rubha Àird a’ Mhuile (Rubha Ardvule)</t>
  </si>
  <si>
    <t>Bornish</t>
  </si>
  <si>
    <t>Sandaig</t>
  </si>
  <si>
    <t>Carness, St Ola</t>
  </si>
  <si>
    <t>Isle of Bute</t>
  </si>
  <si>
    <t xml:space="preserve">The Loons &amp; Loch of Banks RSPB </t>
  </si>
  <si>
    <t>Pool of Virkie</t>
  </si>
  <si>
    <t>Clevigarth</t>
  </si>
  <si>
    <t xml:space="preserve">  Same as Virkie BBRC</t>
  </si>
  <si>
    <t>Beinn na Faoghla (Benbecula)</t>
  </si>
  <si>
    <t>Daliburgh</t>
  </si>
  <si>
    <t xml:space="preserve"> Same as Loch Fada BBRC</t>
  </si>
  <si>
    <t>Cowton Rocks</t>
  </si>
  <si>
    <t>2cy</t>
  </si>
  <si>
    <t>2cy+</t>
  </si>
  <si>
    <t>South Ness</t>
  </si>
  <si>
    <t>Foula</t>
  </si>
  <si>
    <t>Loch Staipabhat</t>
  </si>
  <si>
    <t>1cy+</t>
  </si>
  <si>
    <t>Gob Steinis, Steornabhagh (Stornoway)</t>
  </si>
  <si>
    <t>Aikerness beach, Evie</t>
  </si>
  <si>
    <t>Caolas (Caolis)</t>
  </si>
  <si>
    <t>Bhatarsaigh (Vatersay)</t>
  </si>
  <si>
    <t>Loch Bhrusda</t>
  </si>
  <si>
    <r>
      <t>Be</t>
    </r>
    <r>
      <rPr>
        <sz val="8"/>
        <color indexed="8"/>
        <rFont val="Calibri"/>
        <family val="2"/>
      </rPr>
      <t>à</t>
    </r>
    <r>
      <rPr>
        <sz val="8"/>
        <color indexed="8"/>
        <rFont val="Arial"/>
        <family val="2"/>
      </rPr>
      <t>rnaraigh (Berneray)</t>
    </r>
  </si>
  <si>
    <t>Baltasound</t>
  </si>
  <si>
    <t>Aisgernis (Askernish)</t>
  </si>
  <si>
    <t>Teviot Haughs</t>
  </si>
  <si>
    <t>Broadford</t>
  </si>
  <si>
    <t>Baile Raghaill (Balranald)</t>
  </si>
  <si>
    <t>same as Aisgernis BBRC</t>
  </si>
  <si>
    <t>Loch Sanndaraigh (Loch Sandary)</t>
  </si>
  <si>
    <t>Da Water</t>
  </si>
  <si>
    <r>
      <t>2019</t>
    </r>
    <r>
      <rPr>
        <i/>
        <sz val="8"/>
        <color indexed="8"/>
        <rFont val="Arial"/>
      </rPr>
      <t xml:space="preserve"> SBRC Report</t>
    </r>
  </si>
  <si>
    <t xml:space="preserve">  same as Fair Isle SBRC</t>
  </si>
  <si>
    <t xml:space="preserve">   same as Fair Isle SBRC</t>
  </si>
  <si>
    <t>Capringstone Flash</t>
  </si>
  <si>
    <r>
      <t xml:space="preserve">2019 </t>
    </r>
    <r>
      <rPr>
        <i/>
        <sz val="8"/>
        <color indexed="8"/>
        <rFont val="Arial"/>
      </rPr>
      <t>SBRC Report</t>
    </r>
  </si>
  <si>
    <t>Àird a' Mhachair (Ardivachar)</t>
  </si>
  <si>
    <t>Skye &amp; Lochalsh</t>
  </si>
  <si>
    <t>high</t>
  </si>
  <si>
    <t>NOTE THAT PRE-1950 RECORDS ARE OMITTED</t>
  </si>
  <si>
    <t>FROM THE UPPER LEFT HISTOGRAM, BUT</t>
  </si>
  <si>
    <t>THEY ARE INCLUDED IN ALL OTHER TABLES</t>
  </si>
  <si>
    <t>AND HISTOGRAMS</t>
  </si>
  <si>
    <t>Fail Loch</t>
  </si>
  <si>
    <t>Paiblesgearraidh (Paiblesgarry)</t>
  </si>
  <si>
    <t>Uibhist a Tuath (North Uist)</t>
  </si>
  <si>
    <t>Hogha Gearraidh (Hougharry), Baile Raghaill (Balranald)</t>
  </si>
  <si>
    <t>SBRC species from 2019, BBRC before</t>
  </si>
  <si>
    <r>
      <t xml:space="preserve">2020 </t>
    </r>
    <r>
      <rPr>
        <i/>
        <sz val="8"/>
        <color indexed="8"/>
        <rFont val="Arial"/>
      </rPr>
      <t>SBRC Report</t>
    </r>
  </si>
  <si>
    <r>
      <t xml:space="preserve">2020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</t>
    </r>
  </si>
  <si>
    <r>
      <t xml:space="preserve">2021 </t>
    </r>
    <r>
      <rPr>
        <i/>
        <sz val="8"/>
        <color indexed="8"/>
        <rFont val="Arial"/>
      </rPr>
      <t>SBRC Report</t>
    </r>
  </si>
  <si>
    <t>Grutness</t>
  </si>
  <si>
    <t>West Voe</t>
  </si>
  <si>
    <t xml:space="preserve"> Papa Stour</t>
  </si>
  <si>
    <t>Loch of Melby</t>
  </si>
  <si>
    <t>same as West Voe SBRC</t>
  </si>
  <si>
    <t>Loch Bewan</t>
  </si>
  <si>
    <t>North Ronaldsay</t>
  </si>
  <si>
    <r>
      <t>2021</t>
    </r>
    <r>
      <rPr>
        <i/>
        <sz val="8"/>
        <rFont val="Arial"/>
        <family val="2"/>
      </rPr>
      <t xml:space="preserve"> SBRC Report</t>
    </r>
  </si>
  <si>
    <t>Loch Stiapabhat</t>
  </si>
  <si>
    <t xml:space="preserve"> Isle of Lewis</t>
  </si>
  <si>
    <r>
      <rPr>
        <sz val="8"/>
        <color indexed="8"/>
        <rFont val="Arial"/>
        <family val="2"/>
      </rPr>
      <t>2021</t>
    </r>
    <r>
      <rPr>
        <i/>
        <sz val="8"/>
        <color indexed="8"/>
        <rFont val="Arial"/>
      </rPr>
      <t xml:space="preserve"> SBRC Report</t>
    </r>
  </si>
  <si>
    <t>Sandsheen &amp; Holland House</t>
  </si>
  <si>
    <t>North Loch</t>
  </si>
  <si>
    <t>Sanday</t>
  </si>
  <si>
    <t>Field Pond</t>
  </si>
  <si>
    <t>Loch of Gards, Scatness</t>
  </si>
  <si>
    <t>Golden Water</t>
  </si>
  <si>
    <t>Birsay Bay, Birsay</t>
  </si>
  <si>
    <t>Loch of Strathbeg &amp; Meikle Loch</t>
  </si>
  <si>
    <t>Logie Buchan</t>
  </si>
  <si>
    <t>Guardbridge &amp; Eden Estuary</t>
  </si>
  <si>
    <t>Carrick Point</t>
  </si>
  <si>
    <t>Loch Fada, Benbecula</t>
  </si>
  <si>
    <t>Cornaigmore &amp; Barrapol</t>
  </si>
  <si>
    <t>31/09/1975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</si>
</sst>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8"/>
      <color indexed="8"/>
      <name val="Arial"/>
    </font>
    <font>
      <sz val="8"/>
      <color indexed="8"/>
      <name val="Calibri"/>
      <family val="2"/>
    </font>
    <font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2" borderId="0" xfId="0" applyFont="1" applyFill="1"/>
    <xf numFmtId="0" fontId="0" fillId="0" borderId="0" xfId="0" applyAlignment="1"/>
    <xf numFmtId="0" fontId="1" fillId="2" borderId="0" xfId="0" applyFont="1" applyFill="1" applyBorder="1" applyAlignment="1"/>
    <xf numFmtId="0" fontId="0" fillId="8" borderId="0" xfId="0" applyFill="1" applyBorder="1" applyAlignment="1"/>
    <xf numFmtId="0" fontId="1" fillId="9" borderId="0" xfId="0" applyFont="1" applyFill="1" applyBorder="1" applyAlignment="1"/>
    <xf numFmtId="0" fontId="1" fillId="0" borderId="0" xfId="0" applyFont="1" applyBorder="1" applyAlignment="1"/>
    <xf numFmtId="1" fontId="1" fillId="0" borderId="0" xfId="0" applyNumberFormat="1" applyFont="1" applyBorder="1" applyAlignment="1"/>
    <xf numFmtId="0" fontId="1" fillId="0" borderId="0" xfId="0" applyFont="1" applyFill="1" applyAlignment="1"/>
    <xf numFmtId="1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" fontId="8" fillId="0" borderId="0" xfId="0" applyNumberFormat="1" applyFont="1" applyAlignment="1"/>
    <xf numFmtId="49" fontId="1" fillId="0" borderId="0" xfId="0" applyNumberFormat="1" applyFont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14" fontId="1" fillId="0" borderId="0" xfId="0" quotePrefix="1" applyNumberFormat="1" applyFont="1" applyBorder="1" applyAlignment="1"/>
    <xf numFmtId="14" fontId="1" fillId="0" borderId="0" xfId="0" applyNumberFormat="1" applyFont="1" applyFill="1" applyBorder="1" applyAlignment="1"/>
    <xf numFmtId="0" fontId="6" fillId="0" borderId="0" xfId="1" applyFont="1" applyFill="1" applyBorder="1" applyAlignment="1"/>
    <xf numFmtId="0" fontId="13" fillId="10" borderId="0" xfId="1" applyFont="1" applyFill="1" applyAlignment="1">
      <alignment horizontal="left"/>
    </xf>
    <xf numFmtId="0" fontId="6" fillId="11" borderId="0" xfId="1" applyFont="1" applyFill="1" applyAlignment="1">
      <alignment horizontal="left"/>
    </xf>
    <xf numFmtId="0" fontId="6" fillId="11" borderId="0" xfId="1" applyFont="1" applyFill="1" applyAlignment="1">
      <alignment horizontal="right"/>
    </xf>
    <xf numFmtId="15" fontId="6" fillId="11" borderId="0" xfId="1" applyNumberFormat="1" applyFont="1" applyFill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5" fontId="6" fillId="0" borderId="0" xfId="1" applyNumberFormat="1" applyFont="1" applyAlignment="1">
      <alignment horizontal="right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0" xfId="2" applyFont="1" applyAlignment="1">
      <alignment horizontal="left" wrapText="1"/>
    </xf>
    <xf numFmtId="15" fontId="6" fillId="0" borderId="0" xfId="2" applyNumberFormat="1" applyFont="1" applyAlignment="1">
      <alignment horizontal="right" wrapText="1"/>
    </xf>
    <xf numFmtId="0" fontId="6" fillId="11" borderId="0" xfId="2" applyFont="1" applyFill="1" applyAlignment="1">
      <alignment wrapText="1"/>
    </xf>
    <xf numFmtId="0" fontId="6" fillId="11" borderId="0" xfId="2" applyFont="1" applyFill="1" applyAlignment="1">
      <alignment horizontal="right" wrapText="1"/>
    </xf>
    <xf numFmtId="0" fontId="6" fillId="11" borderId="0" xfId="2" applyFont="1" applyFill="1" applyAlignment="1">
      <alignment horizontal="left" wrapText="1"/>
    </xf>
    <xf numFmtId="15" fontId="6" fillId="11" borderId="0" xfId="2" applyNumberFormat="1" applyFont="1" applyFill="1" applyAlignment="1">
      <alignment horizontal="right" wrapText="1"/>
    </xf>
    <xf numFmtId="14" fontId="6" fillId="0" borderId="0" xfId="2" applyNumberFormat="1" applyFont="1" applyAlignment="1">
      <alignment horizontal="left" wrapText="1"/>
    </xf>
    <xf numFmtId="14" fontId="6" fillId="11" borderId="0" xfId="1" applyNumberFormat="1" applyFont="1" applyFill="1" applyAlignment="1">
      <alignment horizontal="right"/>
    </xf>
    <xf numFmtId="14" fontId="6" fillId="0" borderId="0" xfId="1" applyNumberFormat="1" applyFont="1" applyAlignment="1">
      <alignment horizontal="right"/>
    </xf>
    <xf numFmtId="14" fontId="6" fillId="0" borderId="0" xfId="2" applyNumberFormat="1" applyFont="1" applyAlignment="1">
      <alignment horizontal="right" wrapText="1"/>
    </xf>
    <xf numFmtId="14" fontId="6" fillId="11" borderId="0" xfId="2" applyNumberFormat="1" applyFont="1" applyFill="1" applyAlignment="1">
      <alignment horizontal="right" wrapText="1"/>
    </xf>
    <xf numFmtId="14" fontId="1" fillId="0" borderId="0" xfId="0" applyNumberFormat="1" applyFont="1" applyFill="1" applyAlignment="1"/>
    <xf numFmtId="14" fontId="1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6" fillId="0" borderId="0" xfId="2" applyFont="1" applyAlignment="1"/>
    <xf numFmtId="0" fontId="6" fillId="12" borderId="2" xfId="2" applyNumberFormat="1" applyFont="1" applyFill="1" applyBorder="1" applyAlignment="1">
      <alignment horizontal="right" wrapText="1"/>
    </xf>
    <xf numFmtId="0" fontId="6" fillId="11" borderId="0" xfId="1" applyFont="1" applyFill="1" applyBorder="1" applyAlignment="1">
      <alignment horizontal="left"/>
    </xf>
    <xf numFmtId="0" fontId="6" fillId="11" borderId="0" xfId="1" applyFont="1" applyFill="1" applyBorder="1" applyAlignment="1">
      <alignment horizontal="right"/>
    </xf>
    <xf numFmtId="14" fontId="6" fillId="11" borderId="0" xfId="1" applyNumberFormat="1" applyFont="1" applyFill="1" applyBorder="1" applyAlignment="1">
      <alignment horizontal="right"/>
    </xf>
    <xf numFmtId="15" fontId="6" fillId="11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right"/>
    </xf>
    <xf numFmtId="15" fontId="10" fillId="0" borderId="0" xfId="2" applyNumberFormat="1" applyFont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0" fontId="1" fillId="0" borderId="0" xfId="1" applyFont="1" applyAlignment="1">
      <alignment horizontal="left"/>
    </xf>
    <xf numFmtId="0" fontId="1" fillId="11" borderId="0" xfId="1" applyFont="1" applyFill="1" applyAlignment="1">
      <alignment horizontal="left"/>
    </xf>
    <xf numFmtId="0" fontId="1" fillId="0" borderId="0" xfId="2" applyFont="1" applyAlignment="1">
      <alignment wrapText="1"/>
    </xf>
    <xf numFmtId="0" fontId="1" fillId="11" borderId="0" xfId="2" applyFont="1" applyFill="1" applyAlignment="1">
      <alignment wrapText="1"/>
    </xf>
    <xf numFmtId="0" fontId="1" fillId="11" borderId="0" xfId="2" applyFont="1" applyFill="1" applyAlignment="1"/>
    <xf numFmtId="0" fontId="1" fillId="0" borderId="0" xfId="2" applyFont="1"/>
    <xf numFmtId="14" fontId="1" fillId="0" borderId="0" xfId="1" applyNumberFormat="1" applyFont="1" applyAlignment="1">
      <alignment horizontal="right"/>
    </xf>
    <xf numFmtId="14" fontId="1" fillId="11" borderId="0" xfId="1" applyNumberFormat="1" applyFont="1" applyFill="1" applyAlignment="1">
      <alignment horizontal="right"/>
    </xf>
    <xf numFmtId="14" fontId="1" fillId="0" borderId="0" xfId="2" applyNumberFormat="1" applyFont="1" applyAlignment="1">
      <alignment horizontal="right" wrapText="1"/>
    </xf>
    <xf numFmtId="14" fontId="1" fillId="11" borderId="0" xfId="2" applyNumberFormat="1" applyFont="1" applyFill="1" applyAlignment="1">
      <alignment horizontal="right" wrapText="1"/>
    </xf>
  </cellXfs>
  <cellStyles count="4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2.0</c:v>
                </c:pt>
                <c:pt idx="25">
                  <c:v>2.0</c:v>
                </c:pt>
                <c:pt idx="26">
                  <c:v>1.0</c:v>
                </c:pt>
                <c:pt idx="27">
                  <c:v>0.0</c:v>
                </c:pt>
                <c:pt idx="28">
                  <c:v>1.0</c:v>
                </c:pt>
                <c:pt idx="29">
                  <c:v>1.0</c:v>
                </c:pt>
                <c:pt idx="30">
                  <c:v>4.0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2.0</c:v>
                </c:pt>
                <c:pt idx="40">
                  <c:v>0.0</c:v>
                </c:pt>
                <c:pt idx="41">
                  <c:v>1.0</c:v>
                </c:pt>
                <c:pt idx="42">
                  <c:v>3.0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1.0</c:v>
                </c:pt>
                <c:pt idx="47">
                  <c:v>0.0</c:v>
                </c:pt>
                <c:pt idx="48">
                  <c:v>1.0</c:v>
                </c:pt>
                <c:pt idx="49">
                  <c:v>6.0</c:v>
                </c:pt>
                <c:pt idx="50">
                  <c:v>1.0</c:v>
                </c:pt>
                <c:pt idx="51">
                  <c:v>0.0</c:v>
                </c:pt>
                <c:pt idx="52">
                  <c:v>1.0</c:v>
                </c:pt>
                <c:pt idx="53">
                  <c:v>2.0</c:v>
                </c:pt>
                <c:pt idx="54">
                  <c:v>0.0</c:v>
                </c:pt>
                <c:pt idx="55">
                  <c:v>5.0</c:v>
                </c:pt>
                <c:pt idx="56">
                  <c:v>1.0</c:v>
                </c:pt>
                <c:pt idx="57">
                  <c:v>4.0</c:v>
                </c:pt>
                <c:pt idx="58">
                  <c:v>2.0</c:v>
                </c:pt>
                <c:pt idx="59">
                  <c:v>3.0</c:v>
                </c:pt>
                <c:pt idx="60">
                  <c:v>2.0</c:v>
                </c:pt>
                <c:pt idx="61">
                  <c:v>3.0</c:v>
                </c:pt>
                <c:pt idx="62">
                  <c:v>2.0</c:v>
                </c:pt>
                <c:pt idx="63">
                  <c:v>2.0</c:v>
                </c:pt>
                <c:pt idx="64">
                  <c:v>1.0</c:v>
                </c:pt>
                <c:pt idx="65">
                  <c:v>2.0</c:v>
                </c:pt>
                <c:pt idx="66">
                  <c:v>5.0</c:v>
                </c:pt>
                <c:pt idx="67">
                  <c:v>1.0</c:v>
                </c:pt>
                <c:pt idx="68">
                  <c:v>7.0</c:v>
                </c:pt>
                <c:pt idx="69">
                  <c:v>3.0</c:v>
                </c:pt>
                <c:pt idx="70">
                  <c:v>4.0</c:v>
                </c:pt>
                <c:pt idx="71">
                  <c:v>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CF-4443-B0D6-09DD2EA8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8060600"/>
        <c:axId val="2107212824"/>
      </c:barChart>
      <c:catAx>
        <c:axId val="2108060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212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7212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060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6.0</c:v>
                </c:pt>
                <c:pt idx="13">
                  <c:v>8.0</c:v>
                </c:pt>
                <c:pt idx="14">
                  <c:v>2.0</c:v>
                </c:pt>
                <c:pt idx="15">
                  <c:v>1.0</c:v>
                </c:pt>
                <c:pt idx="16">
                  <c:v>0.0</c:v>
                </c:pt>
                <c:pt idx="17">
                  <c:v>1.0</c:v>
                </c:pt>
                <c:pt idx="18">
                  <c:v>0.0</c:v>
                </c:pt>
                <c:pt idx="19">
                  <c:v>1.0</c:v>
                </c:pt>
                <c:pt idx="20">
                  <c:v>3.0</c:v>
                </c:pt>
                <c:pt idx="21">
                  <c:v>3.0</c:v>
                </c:pt>
                <c:pt idx="22">
                  <c:v>2.0</c:v>
                </c:pt>
                <c:pt idx="23">
                  <c:v>1.0</c:v>
                </c:pt>
                <c:pt idx="24">
                  <c:v>9.0</c:v>
                </c:pt>
                <c:pt idx="25">
                  <c:v>12.0</c:v>
                </c:pt>
                <c:pt idx="26">
                  <c:v>15.0</c:v>
                </c:pt>
                <c:pt idx="27">
                  <c:v>5.0</c:v>
                </c:pt>
                <c:pt idx="28">
                  <c:v>2.0</c:v>
                </c:pt>
                <c:pt idx="29">
                  <c:v>7.0</c:v>
                </c:pt>
                <c:pt idx="30">
                  <c:v>2.0</c:v>
                </c:pt>
                <c:pt idx="31">
                  <c:v>0.0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6-4966-B2F4-8D640097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032536"/>
        <c:axId val="2099038680"/>
      </c:barChart>
      <c:catAx>
        <c:axId val="2099032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903868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99038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90325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0.35003</cdr:x>
      <cdr:y>0.0258</cdr:y>
    </cdr:from>
    <cdr:to>
      <cdr:x>0.70889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38223" y="86584"/>
          <a:ext cx="208959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Lesser Yellowlegs Tringa flavipes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7" totalsRowShown="0" headerRowDxfId="18" dataDxfId="17" headerRowCellStyle="Normal_data" dataCellStyle="Normal_data">
  <autoFilter ref="A1:Q97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Sheet1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2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2.6640625" style="55" customWidth="1"/>
    <col min="2" max="2" width="6.5" style="55" customWidth="1"/>
    <col min="3" max="3" width="22" style="51" customWidth="1"/>
    <col min="4" max="4" width="17.6640625" style="51" customWidth="1"/>
    <col min="5" max="5" width="4.6640625" style="55" customWidth="1"/>
    <col min="6" max="6" width="5.83203125" style="51" customWidth="1"/>
    <col min="7" max="7" width="8.83203125" style="62" customWidth="1"/>
    <col min="8" max="8" width="9" style="62" customWidth="1"/>
    <col min="9" max="9" width="4.5" style="54" customWidth="1"/>
    <col min="10" max="10" width="5.1640625" style="23" customWidth="1"/>
    <col min="11" max="11" width="4.83203125" style="23" customWidth="1"/>
    <col min="12" max="12" width="5.1640625" style="39" customWidth="1"/>
    <col min="13" max="13" width="4" style="35" customWidth="1"/>
    <col min="14" max="14" width="16.6640625" style="23" customWidth="1"/>
    <col min="15" max="15" width="6.6640625" style="52" customWidth="1"/>
    <col min="16" max="16" width="6.5" style="51" customWidth="1"/>
    <col min="17" max="17" width="7.1640625" style="51" customWidth="1"/>
    <col min="18" max="23" width="2.5" style="51" customWidth="1"/>
    <col min="24" max="24" width="2.33203125" style="51" customWidth="1"/>
    <col min="25" max="27" width="2.5" style="51" customWidth="1"/>
    <col min="28" max="28" width="2.6640625" style="51" customWidth="1"/>
    <col min="29" max="29" width="2.83203125" style="51" customWidth="1"/>
    <col min="30" max="30" width="3" style="51" customWidth="1"/>
    <col min="31" max="31" width="2.83203125" style="51" customWidth="1"/>
    <col min="32" max="32" width="2.6640625" style="51" customWidth="1"/>
    <col min="33" max="34" width="2.83203125" style="51" customWidth="1"/>
    <col min="35" max="35" width="2.6640625" style="51" customWidth="1"/>
    <col min="36" max="36" width="2.83203125" style="51" customWidth="1"/>
    <col min="37" max="37" width="3" style="51" customWidth="1"/>
    <col min="38" max="38" width="2.6640625" style="51" customWidth="1"/>
    <col min="39" max="39" width="2.5" style="51" customWidth="1"/>
    <col min="40" max="40" width="2.33203125" style="51" customWidth="1"/>
    <col min="41" max="41" width="2.6640625" style="51" customWidth="1"/>
    <col min="42" max="42" width="2.83203125" style="51" customWidth="1"/>
    <col min="43" max="44" width="2.5" style="51" customWidth="1"/>
    <col min="45" max="45" width="2.83203125" style="51" customWidth="1"/>
    <col min="46" max="46" width="2.6640625" style="51" customWidth="1"/>
    <col min="47" max="47" width="2.83203125" style="51" customWidth="1"/>
    <col min="48" max="48" width="3" style="51" customWidth="1"/>
    <col min="49" max="49" width="3.33203125" style="51" customWidth="1"/>
    <col min="50" max="50" width="3.1640625" style="51" customWidth="1"/>
    <col min="51" max="51" width="3.33203125" style="51" customWidth="1"/>
    <col min="52" max="52" width="3.1640625" style="51" customWidth="1"/>
    <col min="53" max="53" width="2.5" style="51" customWidth="1"/>
    <col min="54" max="54" width="3.5" style="51" customWidth="1"/>
    <col min="55" max="135" width="3.6640625" style="51" customWidth="1"/>
    <col min="136" max="16384" width="8.83203125" style="51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0" t="s">
        <v>125</v>
      </c>
      <c r="H1" s="30" t="s">
        <v>124</v>
      </c>
      <c r="I1" s="40" t="s">
        <v>126</v>
      </c>
      <c r="J1" s="26" t="s">
        <v>127</v>
      </c>
      <c r="K1" s="26" t="s">
        <v>129</v>
      </c>
      <c r="L1" s="36" t="s">
        <v>132</v>
      </c>
      <c r="M1" s="32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48"/>
      <c r="S1" s="48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48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 t="s">
        <v>93</v>
      </c>
      <c r="DD1" s="50" t="s">
        <v>94</v>
      </c>
      <c r="DE1" s="50" t="s">
        <v>95</v>
      </c>
      <c r="DF1" s="50" t="s">
        <v>96</v>
      </c>
      <c r="DG1" s="50" t="s">
        <v>97</v>
      </c>
      <c r="DH1" s="50" t="s">
        <v>98</v>
      </c>
      <c r="DI1" s="50" t="s">
        <v>99</v>
      </c>
      <c r="DJ1" s="50" t="s">
        <v>100</v>
      </c>
      <c r="DK1" s="50" t="s">
        <v>101</v>
      </c>
      <c r="DL1" s="50" t="s">
        <v>102</v>
      </c>
      <c r="DM1" s="50" t="s">
        <v>103</v>
      </c>
      <c r="DN1" s="50" t="s">
        <v>104</v>
      </c>
      <c r="DO1" s="50" t="s">
        <v>105</v>
      </c>
      <c r="DP1" s="50" t="s">
        <v>106</v>
      </c>
      <c r="DQ1" s="50" t="s">
        <v>107</v>
      </c>
      <c r="DR1" s="50" t="s">
        <v>108</v>
      </c>
      <c r="DS1" s="50" t="s">
        <v>109</v>
      </c>
      <c r="DT1" s="50" t="s">
        <v>110</v>
      </c>
      <c r="DU1" s="50" t="s">
        <v>111</v>
      </c>
      <c r="DV1" s="50" t="s">
        <v>112</v>
      </c>
      <c r="DW1" s="50" t="s">
        <v>113</v>
      </c>
      <c r="DX1" s="50" t="s">
        <v>114</v>
      </c>
      <c r="DY1" s="50" t="s">
        <v>115</v>
      </c>
      <c r="DZ1" s="50" t="s">
        <v>116</v>
      </c>
      <c r="EA1" s="50" t="s">
        <v>117</v>
      </c>
      <c r="EB1" s="50" t="s">
        <v>118</v>
      </c>
      <c r="EC1" s="50" t="s">
        <v>119</v>
      </c>
      <c r="ED1" s="50" t="s">
        <v>120</v>
      </c>
      <c r="EE1" s="50" t="s">
        <v>121</v>
      </c>
    </row>
    <row r="2" spans="1:135" ht="11.25" customHeight="1">
      <c r="A2" s="64" t="s">
        <v>142</v>
      </c>
      <c r="B2" s="65" t="s">
        <v>72</v>
      </c>
      <c r="C2" s="65" t="s">
        <v>50</v>
      </c>
      <c r="D2" s="65"/>
      <c r="E2" s="66">
        <v>1</v>
      </c>
      <c r="F2" s="65" t="s">
        <v>133</v>
      </c>
      <c r="G2" s="80">
        <v>3920</v>
      </c>
      <c r="H2" s="80"/>
      <c r="I2" s="67"/>
      <c r="J2" s="67"/>
      <c r="K2" s="67"/>
      <c r="L2" s="66">
        <v>1</v>
      </c>
      <c r="M2" s="67"/>
      <c r="N2" s="67" t="s">
        <v>143</v>
      </c>
      <c r="O2" s="66">
        <f t="shared" ref="O2:O46" si="0">IF(DAY(G2)&lt;=10,1,IF(DAY(G2)&gt;20,3,2))</f>
        <v>3</v>
      </c>
      <c r="P2" s="66">
        <f t="shared" ref="P2:P46" si="1">MONTH(G2)</f>
        <v>9</v>
      </c>
      <c r="Q2" s="66">
        <f t="shared" ref="Q2:Q46" si="2">YEAR(G2)</f>
        <v>1910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DC2" s="51" t="str">
        <f t="shared" ref="DC2:DC9" si="3">IF(Q2=1977,IF($E2=0,"",$E2),"")</f>
        <v/>
      </c>
      <c r="DD2" s="51" t="str">
        <f t="shared" ref="DD2:DD9" si="4">IF(Q2=1978,IF($E2=0,"",$E2),"")</f>
        <v/>
      </c>
      <c r="DE2" s="51" t="str">
        <f t="shared" ref="DE2:DE9" si="5">IF(Q2=1979,IF($E2=0,"",$E2),"")</f>
        <v/>
      </c>
      <c r="DF2" s="51" t="str">
        <f t="shared" ref="DF2:DF9" si="6">IF(Q2=1980,IF($E2=0,"",$E2),"")</f>
        <v/>
      </c>
      <c r="DG2" s="51" t="str">
        <f t="shared" ref="DG2:DG9" si="7">IF(Q2=1981,IF($E2=0,"",$E2),"")</f>
        <v/>
      </c>
      <c r="DH2" s="51" t="str">
        <f t="shared" ref="DH2:DH9" si="8">IF(Q2=1982,IF($E2=0,"",$E2),"")</f>
        <v/>
      </c>
      <c r="DI2" s="51" t="str">
        <f t="shared" ref="DI2:DI9" si="9">IF(Q2=1983,IF($E2=0,"",$E2),"")</f>
        <v/>
      </c>
      <c r="DJ2" s="51" t="str">
        <f t="shared" ref="DJ2:DJ9" si="10">IF(Q2=1984,IF($E2=0,"",$E2),"")</f>
        <v/>
      </c>
      <c r="DK2" s="51" t="str">
        <f t="shared" ref="DK2:DK9" si="11">IF(Q2=1985,IF($E2=0,"",$E2),"")</f>
        <v/>
      </c>
      <c r="DL2" s="51" t="str">
        <f t="shared" ref="DL2:DL9" si="12">IF(Q2=1986,IF($E2=0,"",$E2),"")</f>
        <v/>
      </c>
      <c r="DM2" s="51" t="str">
        <f t="shared" ref="DM2:DM9" si="13">IF(Q2=1987,IF($E2=0,"",$E2),"")</f>
        <v/>
      </c>
      <c r="DN2" s="51" t="str">
        <f t="shared" ref="DN2:DN9" si="14">IF(Q2=1988,IF($E2=0,"",$E2),"")</f>
        <v/>
      </c>
      <c r="DO2" s="51" t="str">
        <f t="shared" ref="DO2:DO9" si="15">IF(Q2=1989,IF($E2=0,"",$E2),"")</f>
        <v/>
      </c>
      <c r="DP2" s="51" t="str">
        <f t="shared" ref="DP2:DP9" si="16">IF(Q2=1990,IF($E2=0,"",$E2),"")</f>
        <v/>
      </c>
      <c r="DQ2" s="51" t="str">
        <f t="shared" ref="DQ2:DQ9" si="17">IF(Q2=1991,IF($E2=0,"",$E2),"")</f>
        <v/>
      </c>
      <c r="DR2" s="51" t="str">
        <f t="shared" ref="DR2:DR9" si="18">IF(Q2=1992,IF($E2=0,"",$E2),"")</f>
        <v/>
      </c>
      <c r="DS2" s="51" t="str">
        <f t="shared" ref="DS2:DS9" si="19">IF(Q2=1993,IF($E2=0,"",$E2),"")</f>
        <v/>
      </c>
      <c r="DT2" s="51" t="str">
        <f t="shared" ref="DT2:DT9" si="20">IF(Q2=1994,IF($E2=0,"",$E2),"")</f>
        <v/>
      </c>
      <c r="DU2" s="51" t="str">
        <f t="shared" ref="DU2:DU9" si="21">IF(Q2=1995,IF($E2=0,"",$E2),"")</f>
        <v/>
      </c>
      <c r="DV2" s="51" t="str">
        <f t="shared" ref="DV2:DV9" si="22">IF(Q2=1996,IF($E2=0,"",$E2),"")</f>
        <v/>
      </c>
      <c r="DW2" s="51" t="str">
        <f t="shared" ref="DW2:DW9" si="23">IF(Q2=1997,IF($E2=0,"",$E2),"")</f>
        <v/>
      </c>
      <c r="DX2" s="51" t="str">
        <f t="shared" ref="DX2:DX9" si="24">IF(Q2=1998,IF($E2=0,"",$E2),"")</f>
        <v/>
      </c>
      <c r="DY2" s="51" t="str">
        <f t="shared" ref="DY2:DY9" si="25">IF(Q2=1999,IF($E2=0,"",$E2),"")</f>
        <v/>
      </c>
      <c r="DZ2" s="51" t="str">
        <f t="shared" ref="DZ2:DZ9" si="26">IF(Q2=2000,IF($E2=0,"",$E2),"")</f>
        <v/>
      </c>
      <c r="EA2" s="51" t="str">
        <f t="shared" ref="EA2:EA9" si="27">IF(Q2=2001,IF($E2=0,"",$E2),"")</f>
        <v/>
      </c>
      <c r="EB2" s="51" t="str">
        <f t="shared" ref="EB2:EB9" si="28">IF(Q2=2002,IF($E2=0,"",$E2),"")</f>
        <v/>
      </c>
      <c r="EC2" s="51" t="str">
        <f t="shared" ref="EC2:EC9" si="29">IF(Q2=2003,IF($E2=0,"",$E2),"")</f>
        <v/>
      </c>
      <c r="ED2" s="51" t="str">
        <f t="shared" ref="ED2:ED9" si="30">IF(Q2=2004,IF($E2=0,"",$E2),"")</f>
        <v/>
      </c>
      <c r="EE2" s="51" t="str">
        <f t="shared" ref="EE2:EE9" si="31">IF(Q2=2005,IF($E2=0,"",$E2),"")</f>
        <v/>
      </c>
    </row>
    <row r="3" spans="1:135" ht="11.25" customHeight="1">
      <c r="A3" s="68" t="s">
        <v>144</v>
      </c>
      <c r="B3" s="68" t="s">
        <v>75</v>
      </c>
      <c r="C3" s="68" t="s">
        <v>145</v>
      </c>
      <c r="D3" s="68"/>
      <c r="E3" s="69">
        <v>1</v>
      </c>
      <c r="F3" s="68" t="s">
        <v>133</v>
      </c>
      <c r="G3" s="81">
        <v>18396</v>
      </c>
      <c r="H3" s="81"/>
      <c r="I3" s="70"/>
      <c r="J3" s="70"/>
      <c r="K3" s="70"/>
      <c r="L3" s="69">
        <v>1</v>
      </c>
      <c r="M3" s="70"/>
      <c r="N3" s="70" t="s">
        <v>146</v>
      </c>
      <c r="O3" s="69">
        <f t="shared" si="0"/>
        <v>2</v>
      </c>
      <c r="P3" s="69">
        <f t="shared" si="1"/>
        <v>5</v>
      </c>
      <c r="Q3" s="69">
        <f t="shared" si="2"/>
        <v>1950</v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DC3" s="51" t="str">
        <f t="shared" si="3"/>
        <v/>
      </c>
      <c r="DD3" s="51" t="str">
        <f t="shared" si="4"/>
        <v/>
      </c>
      <c r="DE3" s="51" t="str">
        <f t="shared" si="5"/>
        <v/>
      </c>
      <c r="DF3" s="51" t="str">
        <f t="shared" si="6"/>
        <v/>
      </c>
      <c r="DG3" s="51" t="str">
        <f t="shared" si="7"/>
        <v/>
      </c>
      <c r="DH3" s="51" t="str">
        <f t="shared" si="8"/>
        <v/>
      </c>
      <c r="DI3" s="51" t="str">
        <f t="shared" si="9"/>
        <v/>
      </c>
      <c r="DJ3" s="51" t="str">
        <f t="shared" si="10"/>
        <v/>
      </c>
      <c r="DK3" s="51" t="str">
        <f t="shared" si="11"/>
        <v/>
      </c>
      <c r="DL3" s="51" t="str">
        <f t="shared" si="12"/>
        <v/>
      </c>
      <c r="DM3" s="51" t="str">
        <f t="shared" si="13"/>
        <v/>
      </c>
      <c r="DN3" s="51" t="str">
        <f t="shared" si="14"/>
        <v/>
      </c>
      <c r="DO3" s="51" t="str">
        <f t="shared" si="15"/>
        <v/>
      </c>
      <c r="DP3" s="51" t="str">
        <f t="shared" si="16"/>
        <v/>
      </c>
      <c r="DQ3" s="51" t="str">
        <f t="shared" si="17"/>
        <v/>
      </c>
      <c r="DR3" s="51" t="str">
        <f t="shared" si="18"/>
        <v/>
      </c>
      <c r="DS3" s="51" t="str">
        <f t="shared" si="19"/>
        <v/>
      </c>
      <c r="DT3" s="51" t="str">
        <f t="shared" si="20"/>
        <v/>
      </c>
      <c r="DU3" s="51" t="str">
        <f t="shared" si="21"/>
        <v/>
      </c>
      <c r="DV3" s="51" t="str">
        <f t="shared" si="22"/>
        <v/>
      </c>
      <c r="DW3" s="51" t="str">
        <f t="shared" si="23"/>
        <v/>
      </c>
      <c r="DX3" s="51" t="str">
        <f t="shared" si="24"/>
        <v/>
      </c>
      <c r="DY3" s="51" t="str">
        <f t="shared" si="25"/>
        <v/>
      </c>
      <c r="DZ3" s="51" t="str">
        <f t="shared" si="26"/>
        <v/>
      </c>
      <c r="EA3" s="51" t="str">
        <f t="shared" si="27"/>
        <v/>
      </c>
      <c r="EB3" s="51" t="str">
        <f t="shared" si="28"/>
        <v/>
      </c>
      <c r="EC3" s="51" t="str">
        <f t="shared" si="29"/>
        <v/>
      </c>
      <c r="ED3" s="51" t="str">
        <f t="shared" si="30"/>
        <v/>
      </c>
      <c r="EE3" s="51" t="str">
        <f t="shared" si="31"/>
        <v/>
      </c>
    </row>
    <row r="4" spans="1:135" ht="11.25" customHeight="1">
      <c r="A4" s="65" t="s">
        <v>144</v>
      </c>
      <c r="B4" s="65" t="s">
        <v>66</v>
      </c>
      <c r="C4" s="65" t="s">
        <v>147</v>
      </c>
      <c r="D4" s="65"/>
      <c r="E4" s="66">
        <v>1</v>
      </c>
      <c r="F4" s="65" t="s">
        <v>133</v>
      </c>
      <c r="G4" s="80">
        <v>18690</v>
      </c>
      <c r="H4" s="80"/>
      <c r="I4" s="67"/>
      <c r="J4" s="67"/>
      <c r="K4" s="67"/>
      <c r="L4" s="66">
        <v>1</v>
      </c>
      <c r="M4" s="67"/>
      <c r="N4" s="67" t="s">
        <v>141</v>
      </c>
      <c r="O4" s="66">
        <f t="shared" si="0"/>
        <v>1</v>
      </c>
      <c r="P4" s="66">
        <f t="shared" si="1"/>
        <v>3</v>
      </c>
      <c r="Q4" s="66">
        <f t="shared" si="2"/>
        <v>1951</v>
      </c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  <row r="5" spans="1:135" ht="11.25" customHeight="1">
      <c r="A5" s="68" t="s">
        <v>144</v>
      </c>
      <c r="B5" s="68" t="s">
        <v>72</v>
      </c>
      <c r="C5" s="99" t="s">
        <v>262</v>
      </c>
      <c r="D5" s="99" t="s">
        <v>50</v>
      </c>
      <c r="E5" s="69">
        <v>1</v>
      </c>
      <c r="F5" s="68" t="s">
        <v>133</v>
      </c>
      <c r="G5" s="81">
        <v>19510</v>
      </c>
      <c r="H5" s="81"/>
      <c r="I5" s="70"/>
      <c r="J5" s="70"/>
      <c r="K5" s="70"/>
      <c r="L5" s="69">
        <v>1</v>
      </c>
      <c r="M5" s="70"/>
      <c r="N5" s="70" t="s">
        <v>141</v>
      </c>
      <c r="O5" s="69">
        <f t="shared" si="0"/>
        <v>3</v>
      </c>
      <c r="P5" s="69">
        <f t="shared" si="1"/>
        <v>5</v>
      </c>
      <c r="Q5" s="69">
        <f t="shared" si="2"/>
        <v>1953</v>
      </c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DC5" s="51" t="str">
        <f t="shared" si="3"/>
        <v/>
      </c>
      <c r="DD5" s="51" t="str">
        <f t="shared" si="4"/>
        <v/>
      </c>
      <c r="DE5" s="51" t="str">
        <f t="shared" si="5"/>
        <v/>
      </c>
      <c r="DF5" s="51" t="str">
        <f t="shared" si="6"/>
        <v/>
      </c>
      <c r="DG5" s="51" t="str">
        <f t="shared" si="7"/>
        <v/>
      </c>
      <c r="DH5" s="51" t="str">
        <f t="shared" si="8"/>
        <v/>
      </c>
      <c r="DI5" s="51" t="str">
        <f t="shared" si="9"/>
        <v/>
      </c>
      <c r="DJ5" s="51" t="str">
        <f t="shared" si="10"/>
        <v/>
      </c>
      <c r="DK5" s="51" t="str">
        <f t="shared" si="11"/>
        <v/>
      </c>
      <c r="DL5" s="51" t="str">
        <f t="shared" si="12"/>
        <v/>
      </c>
      <c r="DM5" s="51" t="str">
        <f t="shared" si="13"/>
        <v/>
      </c>
      <c r="DN5" s="51" t="str">
        <f t="shared" si="14"/>
        <v/>
      </c>
      <c r="DO5" s="51" t="str">
        <f t="shared" si="15"/>
        <v/>
      </c>
      <c r="DP5" s="51" t="str">
        <f t="shared" si="16"/>
        <v/>
      </c>
      <c r="DQ5" s="51" t="str">
        <f t="shared" si="17"/>
        <v/>
      </c>
      <c r="DR5" s="51" t="str">
        <f t="shared" si="18"/>
        <v/>
      </c>
      <c r="DS5" s="51" t="str">
        <f t="shared" si="19"/>
        <v/>
      </c>
      <c r="DT5" s="51" t="str">
        <f t="shared" si="20"/>
        <v/>
      </c>
      <c r="DU5" s="51" t="str">
        <f t="shared" si="21"/>
        <v/>
      </c>
      <c r="DV5" s="51" t="str">
        <f t="shared" si="22"/>
        <v/>
      </c>
      <c r="DW5" s="51" t="str">
        <f t="shared" si="23"/>
        <v/>
      </c>
      <c r="DX5" s="51" t="str">
        <f t="shared" si="24"/>
        <v/>
      </c>
      <c r="DY5" s="51" t="str">
        <f t="shared" si="25"/>
        <v/>
      </c>
      <c r="DZ5" s="51" t="str">
        <f t="shared" si="26"/>
        <v/>
      </c>
      <c r="EA5" s="51" t="str">
        <f t="shared" si="27"/>
        <v/>
      </c>
      <c r="EB5" s="51" t="str">
        <f t="shared" si="28"/>
        <v/>
      </c>
      <c r="EC5" s="51" t="str">
        <f t="shared" si="29"/>
        <v/>
      </c>
      <c r="ED5" s="51" t="str">
        <f t="shared" si="30"/>
        <v/>
      </c>
      <c r="EE5" s="51" t="str">
        <f t="shared" si="31"/>
        <v/>
      </c>
    </row>
    <row r="6" spans="1:135" ht="11.25" customHeight="1">
      <c r="A6" s="65" t="s">
        <v>144</v>
      </c>
      <c r="B6" s="65" t="s">
        <v>76</v>
      </c>
      <c r="C6" s="100" t="s">
        <v>148</v>
      </c>
      <c r="D6" s="100" t="s">
        <v>149</v>
      </c>
      <c r="E6" s="66">
        <v>1</v>
      </c>
      <c r="F6" s="65" t="s">
        <v>133</v>
      </c>
      <c r="G6" s="80">
        <v>27287</v>
      </c>
      <c r="H6" s="80"/>
      <c r="I6" s="67"/>
      <c r="J6" s="67"/>
      <c r="K6" s="67"/>
      <c r="L6" s="66">
        <v>1</v>
      </c>
      <c r="M6" s="67"/>
      <c r="N6" s="67" t="s">
        <v>141</v>
      </c>
      <c r="O6" s="66">
        <f t="shared" si="0"/>
        <v>2</v>
      </c>
      <c r="P6" s="66">
        <f t="shared" si="1"/>
        <v>9</v>
      </c>
      <c r="Q6" s="66">
        <f t="shared" si="2"/>
        <v>1974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DC6" s="51" t="str">
        <f t="shared" si="3"/>
        <v/>
      </c>
      <c r="DD6" s="51" t="str">
        <f t="shared" si="4"/>
        <v/>
      </c>
      <c r="DE6" s="51" t="str">
        <f t="shared" si="5"/>
        <v/>
      </c>
      <c r="DF6" s="51" t="str">
        <f t="shared" si="6"/>
        <v/>
      </c>
      <c r="DG6" s="51" t="str">
        <f t="shared" si="7"/>
        <v/>
      </c>
      <c r="DH6" s="51" t="str">
        <f t="shared" si="8"/>
        <v/>
      </c>
      <c r="DI6" s="51" t="str">
        <f t="shared" si="9"/>
        <v/>
      </c>
      <c r="DJ6" s="51" t="str">
        <f t="shared" si="10"/>
        <v/>
      </c>
      <c r="DK6" s="51" t="str">
        <f t="shared" si="11"/>
        <v/>
      </c>
      <c r="DL6" s="51" t="str">
        <f t="shared" si="12"/>
        <v/>
      </c>
      <c r="DM6" s="51" t="str">
        <f t="shared" si="13"/>
        <v/>
      </c>
      <c r="DN6" s="51" t="str">
        <f t="shared" si="14"/>
        <v/>
      </c>
      <c r="DO6" s="51" t="str">
        <f t="shared" si="15"/>
        <v/>
      </c>
      <c r="DP6" s="51" t="str">
        <f t="shared" si="16"/>
        <v/>
      </c>
      <c r="DQ6" s="51" t="str">
        <f t="shared" si="17"/>
        <v/>
      </c>
      <c r="DR6" s="51" t="str">
        <f t="shared" si="18"/>
        <v/>
      </c>
      <c r="DS6" s="51" t="str">
        <f t="shared" si="19"/>
        <v/>
      </c>
      <c r="DT6" s="51" t="str">
        <f t="shared" si="20"/>
        <v/>
      </c>
      <c r="DU6" s="51" t="str">
        <f t="shared" si="21"/>
        <v/>
      </c>
      <c r="DV6" s="51" t="str">
        <f t="shared" si="22"/>
        <v/>
      </c>
      <c r="DW6" s="51" t="str">
        <f t="shared" si="23"/>
        <v/>
      </c>
      <c r="DX6" s="51" t="str">
        <f t="shared" si="24"/>
        <v/>
      </c>
      <c r="DY6" s="51" t="str">
        <f t="shared" si="25"/>
        <v/>
      </c>
      <c r="DZ6" s="51" t="str">
        <f t="shared" si="26"/>
        <v/>
      </c>
      <c r="EA6" s="51" t="str">
        <f t="shared" si="27"/>
        <v/>
      </c>
      <c r="EB6" s="51" t="str">
        <f t="shared" si="28"/>
        <v/>
      </c>
      <c r="EC6" s="51" t="str">
        <f t="shared" si="29"/>
        <v/>
      </c>
      <c r="ED6" s="51" t="str">
        <f t="shared" si="30"/>
        <v/>
      </c>
      <c r="EE6" s="51" t="str">
        <f t="shared" si="31"/>
        <v/>
      </c>
    </row>
    <row r="7" spans="1:135" ht="11.25" customHeight="1">
      <c r="A7" s="68" t="s">
        <v>144</v>
      </c>
      <c r="B7" s="68" t="s">
        <v>67</v>
      </c>
      <c r="C7" s="99" t="s">
        <v>150</v>
      </c>
      <c r="D7" s="99" t="s">
        <v>151</v>
      </c>
      <c r="E7" s="69">
        <v>1</v>
      </c>
      <c r="F7" s="68" t="s">
        <v>133</v>
      </c>
      <c r="G7" s="81">
        <v>27361</v>
      </c>
      <c r="H7" s="105">
        <v>27363</v>
      </c>
      <c r="I7" s="70"/>
      <c r="J7" s="70"/>
      <c r="K7" s="70"/>
      <c r="L7" s="69">
        <v>1</v>
      </c>
      <c r="M7" s="70"/>
      <c r="N7" s="70" t="s">
        <v>141</v>
      </c>
      <c r="O7" s="69">
        <f t="shared" si="0"/>
        <v>3</v>
      </c>
      <c r="P7" s="69">
        <f t="shared" si="1"/>
        <v>11</v>
      </c>
      <c r="Q7" s="69">
        <f t="shared" si="2"/>
        <v>1974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DC7" s="51" t="str">
        <f t="shared" si="3"/>
        <v/>
      </c>
      <c r="DD7" s="51" t="str">
        <f t="shared" si="4"/>
        <v/>
      </c>
      <c r="DE7" s="51" t="str">
        <f t="shared" si="5"/>
        <v/>
      </c>
      <c r="DF7" s="51" t="str">
        <f t="shared" si="6"/>
        <v/>
      </c>
      <c r="DG7" s="51" t="str">
        <f t="shared" si="7"/>
        <v/>
      </c>
      <c r="DH7" s="51" t="str">
        <f t="shared" si="8"/>
        <v/>
      </c>
      <c r="DI7" s="51" t="str">
        <f t="shared" si="9"/>
        <v/>
      </c>
      <c r="DJ7" s="51" t="str">
        <f t="shared" si="10"/>
        <v/>
      </c>
      <c r="DK7" s="51" t="str">
        <f t="shared" si="11"/>
        <v/>
      </c>
      <c r="DL7" s="51" t="str">
        <f t="shared" si="12"/>
        <v/>
      </c>
      <c r="DM7" s="51" t="str">
        <f t="shared" si="13"/>
        <v/>
      </c>
      <c r="DN7" s="51" t="str">
        <f t="shared" si="14"/>
        <v/>
      </c>
      <c r="DO7" s="51" t="str">
        <f t="shared" si="15"/>
        <v/>
      </c>
      <c r="DP7" s="51" t="str">
        <f t="shared" si="16"/>
        <v/>
      </c>
      <c r="DQ7" s="51" t="str">
        <f t="shared" si="17"/>
        <v/>
      </c>
      <c r="DR7" s="51" t="str">
        <f t="shared" si="18"/>
        <v/>
      </c>
      <c r="DS7" s="51" t="str">
        <f t="shared" si="19"/>
        <v/>
      </c>
      <c r="DT7" s="51" t="str">
        <f t="shared" si="20"/>
        <v/>
      </c>
      <c r="DU7" s="51" t="str">
        <f t="shared" si="21"/>
        <v/>
      </c>
      <c r="DV7" s="51" t="str">
        <f t="shared" si="22"/>
        <v/>
      </c>
      <c r="DW7" s="51" t="str">
        <f t="shared" si="23"/>
        <v/>
      </c>
      <c r="DX7" s="51" t="str">
        <f t="shared" si="24"/>
        <v/>
      </c>
      <c r="DY7" s="51" t="str">
        <f t="shared" si="25"/>
        <v/>
      </c>
      <c r="DZ7" s="51" t="str">
        <f t="shared" si="26"/>
        <v/>
      </c>
      <c r="EA7" s="51" t="str">
        <f t="shared" si="27"/>
        <v/>
      </c>
      <c r="EB7" s="51" t="str">
        <f t="shared" si="28"/>
        <v/>
      </c>
      <c r="EC7" s="51" t="str">
        <f t="shared" si="29"/>
        <v/>
      </c>
      <c r="ED7" s="51" t="str">
        <f t="shared" si="30"/>
        <v/>
      </c>
      <c r="EE7" s="51" t="str">
        <f t="shared" si="31"/>
        <v/>
      </c>
    </row>
    <row r="8" spans="1:135" ht="11.25" customHeight="1">
      <c r="A8" s="65" t="s">
        <v>144</v>
      </c>
      <c r="B8" s="65" t="s">
        <v>69</v>
      </c>
      <c r="C8" s="100" t="s">
        <v>152</v>
      </c>
      <c r="D8" s="100"/>
      <c r="E8" s="66">
        <v>1</v>
      </c>
      <c r="F8" s="65" t="s">
        <v>133</v>
      </c>
      <c r="G8" s="80">
        <v>27657</v>
      </c>
      <c r="H8" s="106"/>
      <c r="I8" s="67"/>
      <c r="J8" s="67"/>
      <c r="K8" s="67"/>
      <c r="L8" s="66">
        <v>1</v>
      </c>
      <c r="M8" s="67"/>
      <c r="N8" s="67" t="s">
        <v>141</v>
      </c>
      <c r="O8" s="66">
        <f t="shared" si="0"/>
        <v>2</v>
      </c>
      <c r="P8" s="66">
        <f t="shared" si="1"/>
        <v>9</v>
      </c>
      <c r="Q8" s="66">
        <f t="shared" si="2"/>
        <v>1975</v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DC8" s="51" t="str">
        <f t="shared" si="3"/>
        <v/>
      </c>
      <c r="DD8" s="51" t="str">
        <f t="shared" si="4"/>
        <v/>
      </c>
      <c r="DE8" s="51" t="str">
        <f t="shared" si="5"/>
        <v/>
      </c>
      <c r="DF8" s="51" t="str">
        <f t="shared" si="6"/>
        <v/>
      </c>
      <c r="DG8" s="51" t="str">
        <f t="shared" si="7"/>
        <v/>
      </c>
      <c r="DH8" s="51" t="str">
        <f t="shared" si="8"/>
        <v/>
      </c>
      <c r="DI8" s="51" t="str">
        <f t="shared" si="9"/>
        <v/>
      </c>
      <c r="DJ8" s="51" t="str">
        <f t="shared" si="10"/>
        <v/>
      </c>
      <c r="DK8" s="51" t="str">
        <f t="shared" si="11"/>
        <v/>
      </c>
      <c r="DL8" s="51" t="str">
        <f t="shared" si="12"/>
        <v/>
      </c>
      <c r="DM8" s="51" t="str">
        <f t="shared" si="13"/>
        <v/>
      </c>
      <c r="DN8" s="51" t="str">
        <f t="shared" si="14"/>
        <v/>
      </c>
      <c r="DO8" s="51" t="str">
        <f t="shared" si="15"/>
        <v/>
      </c>
      <c r="DP8" s="51" t="str">
        <f t="shared" si="16"/>
        <v/>
      </c>
      <c r="DQ8" s="51" t="str">
        <f t="shared" si="17"/>
        <v/>
      </c>
      <c r="DR8" s="51" t="str">
        <f t="shared" si="18"/>
        <v/>
      </c>
      <c r="DS8" s="51" t="str">
        <f t="shared" si="19"/>
        <v/>
      </c>
      <c r="DT8" s="51" t="str">
        <f t="shared" si="20"/>
        <v/>
      </c>
      <c r="DU8" s="51" t="str">
        <f t="shared" si="21"/>
        <v/>
      </c>
      <c r="DV8" s="51" t="str">
        <f t="shared" si="22"/>
        <v/>
      </c>
      <c r="DW8" s="51" t="str">
        <f t="shared" si="23"/>
        <v/>
      </c>
      <c r="DX8" s="51" t="str">
        <f t="shared" si="24"/>
        <v/>
      </c>
      <c r="DY8" s="51" t="str">
        <f t="shared" si="25"/>
        <v/>
      </c>
      <c r="DZ8" s="51" t="str">
        <f t="shared" si="26"/>
        <v/>
      </c>
      <c r="EA8" s="51" t="str">
        <f t="shared" si="27"/>
        <v/>
      </c>
      <c r="EB8" s="51" t="str">
        <f t="shared" si="28"/>
        <v/>
      </c>
      <c r="EC8" s="51" t="str">
        <f t="shared" si="29"/>
        <v/>
      </c>
      <c r="ED8" s="51" t="str">
        <f t="shared" si="30"/>
        <v/>
      </c>
      <c r="EE8" s="51" t="str">
        <f t="shared" si="31"/>
        <v/>
      </c>
    </row>
    <row r="9" spans="1:135" ht="11.25" customHeight="1">
      <c r="A9" s="68" t="s">
        <v>144</v>
      </c>
      <c r="B9" s="68" t="s">
        <v>79</v>
      </c>
      <c r="C9" s="99" t="s">
        <v>153</v>
      </c>
      <c r="D9" s="99" t="s">
        <v>154</v>
      </c>
      <c r="E9" s="69">
        <v>1</v>
      </c>
      <c r="F9" s="68" t="s">
        <v>133</v>
      </c>
      <c r="G9" s="81">
        <v>27666</v>
      </c>
      <c r="H9" s="105" t="s">
        <v>272</v>
      </c>
      <c r="I9" s="70"/>
      <c r="J9" s="70"/>
      <c r="K9" s="70"/>
      <c r="L9" s="69">
        <v>1</v>
      </c>
      <c r="M9" s="70"/>
      <c r="N9" s="70" t="s">
        <v>141</v>
      </c>
      <c r="O9" s="69">
        <f t="shared" si="0"/>
        <v>3</v>
      </c>
      <c r="P9" s="69">
        <f t="shared" si="1"/>
        <v>9</v>
      </c>
      <c r="Q9" s="69">
        <f t="shared" si="2"/>
        <v>1975</v>
      </c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DC9" s="51" t="str">
        <f t="shared" si="3"/>
        <v/>
      </c>
      <c r="DD9" s="51" t="str">
        <f t="shared" si="4"/>
        <v/>
      </c>
      <c r="DE9" s="51" t="str">
        <f t="shared" si="5"/>
        <v/>
      </c>
      <c r="DF9" s="51" t="str">
        <f t="shared" si="6"/>
        <v/>
      </c>
      <c r="DG9" s="51" t="str">
        <f t="shared" si="7"/>
        <v/>
      </c>
      <c r="DH9" s="51" t="str">
        <f t="shared" si="8"/>
        <v/>
      </c>
      <c r="DI9" s="51" t="str">
        <f t="shared" si="9"/>
        <v/>
      </c>
      <c r="DJ9" s="51" t="str">
        <f t="shared" si="10"/>
        <v/>
      </c>
      <c r="DK9" s="51" t="str">
        <f t="shared" si="11"/>
        <v/>
      </c>
      <c r="DL9" s="51" t="str">
        <f t="shared" si="12"/>
        <v/>
      </c>
      <c r="DM9" s="51" t="str">
        <f t="shared" si="13"/>
        <v/>
      </c>
      <c r="DN9" s="51" t="str">
        <f t="shared" si="14"/>
        <v/>
      </c>
      <c r="DO9" s="51" t="str">
        <f t="shared" si="15"/>
        <v/>
      </c>
      <c r="DP9" s="51" t="str">
        <f t="shared" si="16"/>
        <v/>
      </c>
      <c r="DQ9" s="51" t="str">
        <f t="shared" si="17"/>
        <v/>
      </c>
      <c r="DR9" s="51" t="str">
        <f t="shared" si="18"/>
        <v/>
      </c>
      <c r="DS9" s="51" t="str">
        <f t="shared" si="19"/>
        <v/>
      </c>
      <c r="DT9" s="51" t="str">
        <f t="shared" si="20"/>
        <v/>
      </c>
      <c r="DU9" s="51" t="str">
        <f t="shared" si="21"/>
        <v/>
      </c>
      <c r="DV9" s="51" t="str">
        <f t="shared" si="22"/>
        <v/>
      </c>
      <c r="DW9" s="51" t="str">
        <f t="shared" si="23"/>
        <v/>
      </c>
      <c r="DX9" s="51" t="str">
        <f t="shared" si="24"/>
        <v/>
      </c>
      <c r="DY9" s="51" t="str">
        <f t="shared" si="25"/>
        <v/>
      </c>
      <c r="DZ9" s="51" t="str">
        <f t="shared" si="26"/>
        <v/>
      </c>
      <c r="EA9" s="51" t="str">
        <f t="shared" si="27"/>
        <v/>
      </c>
      <c r="EB9" s="51" t="str">
        <f t="shared" si="28"/>
        <v/>
      </c>
      <c r="EC9" s="51" t="str">
        <f t="shared" si="29"/>
        <v/>
      </c>
      <c r="ED9" s="51" t="str">
        <f t="shared" si="30"/>
        <v/>
      </c>
      <c r="EE9" s="51" t="str">
        <f t="shared" si="31"/>
        <v/>
      </c>
    </row>
    <row r="10" spans="1:135" ht="11.25" customHeight="1">
      <c r="A10" s="65" t="s">
        <v>144</v>
      </c>
      <c r="B10" s="65" t="s">
        <v>81</v>
      </c>
      <c r="C10" s="100" t="s">
        <v>155</v>
      </c>
      <c r="D10" s="100"/>
      <c r="E10" s="66">
        <v>1</v>
      </c>
      <c r="F10" s="65" t="s">
        <v>133</v>
      </c>
      <c r="G10" s="80">
        <v>27978</v>
      </c>
      <c r="H10" s="106">
        <v>27985</v>
      </c>
      <c r="I10" s="67"/>
      <c r="J10" s="67"/>
      <c r="K10" s="67"/>
      <c r="L10" s="66">
        <v>1</v>
      </c>
      <c r="M10" s="67"/>
      <c r="N10" s="67" t="s">
        <v>141</v>
      </c>
      <c r="O10" s="66">
        <f t="shared" si="0"/>
        <v>1</v>
      </c>
      <c r="P10" s="66">
        <f t="shared" si="1"/>
        <v>8</v>
      </c>
      <c r="Q10" s="66">
        <f t="shared" si="2"/>
        <v>1976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DC10" s="51" t="str">
        <f t="shared" ref="DC10:DC25" si="32">IF(Q11=1977,IF($E11=0,"",$E11),"")</f>
        <v/>
      </c>
      <c r="DD10" s="51">
        <f t="shared" ref="DD10:DD25" si="33">IF(Q11=1978,IF($E11=0,"",$E11),"")</f>
        <v>1</v>
      </c>
      <c r="DE10" s="51" t="str">
        <f t="shared" ref="DE10:DE25" si="34">IF(Q11=1979,IF($E11=0,"",$E11),"")</f>
        <v/>
      </c>
      <c r="DF10" s="51" t="str">
        <f t="shared" ref="DF10:DF25" si="35">IF(Q11=1980,IF($E11=0,"",$E11),"")</f>
        <v/>
      </c>
      <c r="DG10" s="51" t="str">
        <f t="shared" ref="DG10:DG25" si="36">IF(Q11=1981,IF($E11=0,"",$E11),"")</f>
        <v/>
      </c>
      <c r="DH10" s="51" t="str">
        <f t="shared" ref="DH10:DH25" si="37">IF(Q11=1982,IF($E11=0,"",$E11),"")</f>
        <v/>
      </c>
      <c r="DI10" s="51" t="str">
        <f t="shared" ref="DI10:DI25" si="38">IF(Q11=1983,IF($E11=0,"",$E11),"")</f>
        <v/>
      </c>
      <c r="DJ10" s="51" t="str">
        <f t="shared" ref="DJ10:DJ25" si="39">IF(Q11=1984,IF($E11=0,"",$E11),"")</f>
        <v/>
      </c>
      <c r="DK10" s="51" t="str">
        <f t="shared" ref="DK10:DK25" si="40">IF(Q11=1985,IF($E11=0,"",$E11),"")</f>
        <v/>
      </c>
      <c r="DL10" s="51" t="str">
        <f t="shared" ref="DL10:DL25" si="41">IF(Q11=1986,IF($E11=0,"",$E11),"")</f>
        <v/>
      </c>
      <c r="DM10" s="51" t="str">
        <f t="shared" ref="DM10:DM25" si="42">IF(Q11=1987,IF($E11=0,"",$E11),"")</f>
        <v/>
      </c>
      <c r="DN10" s="51" t="str">
        <f t="shared" ref="DN10:DN25" si="43">IF(Q11=1988,IF($E11=0,"",$E11),"")</f>
        <v/>
      </c>
      <c r="DO10" s="51" t="str">
        <f t="shared" ref="DO10:DO25" si="44">IF(Q11=1989,IF($E11=0,"",$E11),"")</f>
        <v/>
      </c>
      <c r="DP10" s="51" t="str">
        <f t="shared" ref="DP10:DP25" si="45">IF(Q11=1990,IF($E11=0,"",$E11),"")</f>
        <v/>
      </c>
      <c r="DQ10" s="51" t="str">
        <f t="shared" ref="DQ10:DQ25" si="46">IF(Q11=1991,IF($E11=0,"",$E11),"")</f>
        <v/>
      </c>
      <c r="DR10" s="51" t="str">
        <f t="shared" ref="DR10:DR25" si="47">IF(Q11=1992,IF($E11=0,"",$E11),"")</f>
        <v/>
      </c>
      <c r="DS10" s="51" t="str">
        <f t="shared" ref="DS10:DS25" si="48">IF(Q11=1993,IF($E11=0,"",$E11),"")</f>
        <v/>
      </c>
      <c r="DT10" s="51" t="str">
        <f t="shared" ref="DT10:DT25" si="49">IF(Q11=1994,IF($E11=0,"",$E11),"")</f>
        <v/>
      </c>
      <c r="DU10" s="51" t="str">
        <f t="shared" ref="DU10:DU25" si="50">IF(Q11=1995,IF($E11=0,"",$E11),"")</f>
        <v/>
      </c>
      <c r="DV10" s="51" t="str">
        <f t="shared" ref="DV10:DV25" si="51">IF(Q11=1996,IF($E11=0,"",$E11),"")</f>
        <v/>
      </c>
      <c r="DW10" s="51" t="str">
        <f t="shared" ref="DW10:DW25" si="52">IF(Q11=1997,IF($E11=0,"",$E11),"")</f>
        <v/>
      </c>
      <c r="DX10" s="51" t="str">
        <f t="shared" ref="DX10:DX25" si="53">IF(Q11=1998,IF($E11=0,"",$E11),"")</f>
        <v/>
      </c>
      <c r="DY10" s="51" t="str">
        <f t="shared" ref="DY10:DY25" si="54">IF(Q11=1999,IF($E11=0,"",$E11),"")</f>
        <v/>
      </c>
      <c r="DZ10" s="51" t="str">
        <f t="shared" ref="DZ10:DZ25" si="55">IF(Q11=2000,IF($E11=0,"",$E11),"")</f>
        <v/>
      </c>
      <c r="EA10" s="51" t="str">
        <f t="shared" ref="EA10:EA25" si="56">IF(Q11=2001,IF($E11=0,"",$E11),"")</f>
        <v/>
      </c>
      <c r="EB10" s="51" t="str">
        <f t="shared" ref="EB10:EB25" si="57">IF(Q11=2002,IF($E11=0,"",$E11),"")</f>
        <v/>
      </c>
      <c r="EC10" s="51" t="str">
        <f t="shared" ref="EC10:EC25" si="58">IF(Q11=2003,IF($E11=0,"",$E11),"")</f>
        <v/>
      </c>
      <c r="ED10" s="51" t="str">
        <f t="shared" ref="ED10:ED25" si="59">IF(Q11=2004,IF($E11=0,"",$E11),"")</f>
        <v/>
      </c>
      <c r="EE10" s="51" t="str">
        <f t="shared" ref="EE10:EE25" si="60">IF(Q11=2005,IF($E11=0,"",$E11),"")</f>
        <v/>
      </c>
    </row>
    <row r="11" spans="1:135" ht="11.25" customHeight="1">
      <c r="A11" s="68" t="s">
        <v>144</v>
      </c>
      <c r="B11" s="68" t="s">
        <v>77</v>
      </c>
      <c r="C11" s="99" t="s">
        <v>156</v>
      </c>
      <c r="D11" s="99"/>
      <c r="E11" s="69">
        <v>1</v>
      </c>
      <c r="F11" s="68" t="s">
        <v>138</v>
      </c>
      <c r="G11" s="81">
        <v>28758</v>
      </c>
      <c r="H11" s="105"/>
      <c r="I11" s="70"/>
      <c r="J11" s="70"/>
      <c r="K11" s="70"/>
      <c r="L11" s="69">
        <v>1</v>
      </c>
      <c r="M11" s="70"/>
      <c r="N11" s="70" t="s">
        <v>141</v>
      </c>
      <c r="O11" s="69">
        <f t="shared" si="0"/>
        <v>3</v>
      </c>
      <c r="P11" s="69">
        <f t="shared" si="1"/>
        <v>9</v>
      </c>
      <c r="Q11" s="69">
        <f t="shared" si="2"/>
        <v>1978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DC11" s="51" t="str">
        <f t="shared" si="32"/>
        <v/>
      </c>
      <c r="DD11" s="51" t="str">
        <f t="shared" si="33"/>
        <v/>
      </c>
      <c r="DE11" s="51" t="str">
        <f t="shared" si="34"/>
        <v/>
      </c>
      <c r="DF11" s="51" t="str">
        <f t="shared" si="35"/>
        <v/>
      </c>
      <c r="DG11" s="51" t="str">
        <f t="shared" si="36"/>
        <v/>
      </c>
      <c r="DH11" s="51" t="str">
        <f t="shared" si="37"/>
        <v/>
      </c>
      <c r="DI11" s="51" t="str">
        <f t="shared" si="38"/>
        <v/>
      </c>
      <c r="DJ11" s="51" t="str">
        <f t="shared" si="39"/>
        <v/>
      </c>
      <c r="DK11" s="51" t="str">
        <f t="shared" si="40"/>
        <v/>
      </c>
      <c r="DL11" s="51" t="str">
        <f t="shared" si="41"/>
        <v/>
      </c>
      <c r="DM11" s="51" t="str">
        <f t="shared" si="42"/>
        <v/>
      </c>
      <c r="DN11" s="51" t="str">
        <f t="shared" si="43"/>
        <v/>
      </c>
      <c r="DO11" s="51" t="str">
        <f t="shared" si="44"/>
        <v/>
      </c>
      <c r="DP11" s="51" t="str">
        <f t="shared" si="45"/>
        <v/>
      </c>
      <c r="DQ11" s="51" t="str">
        <f t="shared" si="46"/>
        <v/>
      </c>
      <c r="DR11" s="51" t="str">
        <f t="shared" si="47"/>
        <v/>
      </c>
      <c r="DS11" s="51" t="str">
        <f t="shared" si="48"/>
        <v/>
      </c>
      <c r="DT11" s="51" t="str">
        <f t="shared" si="49"/>
        <v/>
      </c>
      <c r="DU11" s="51" t="str">
        <f t="shared" si="50"/>
        <v/>
      </c>
      <c r="DV11" s="51" t="str">
        <f t="shared" si="51"/>
        <v/>
      </c>
      <c r="DW11" s="51" t="str">
        <f t="shared" si="52"/>
        <v/>
      </c>
      <c r="DX11" s="51" t="str">
        <f t="shared" si="53"/>
        <v/>
      </c>
      <c r="DY11" s="51" t="str">
        <f t="shared" si="54"/>
        <v/>
      </c>
      <c r="DZ11" s="51" t="str">
        <f t="shared" si="55"/>
        <v/>
      </c>
      <c r="EA11" s="51" t="str">
        <f t="shared" si="56"/>
        <v/>
      </c>
      <c r="EB11" s="51" t="str">
        <f t="shared" si="57"/>
        <v/>
      </c>
      <c r="EC11" s="51" t="str">
        <f t="shared" si="58"/>
        <v/>
      </c>
      <c r="ED11" s="51" t="str">
        <f t="shared" si="59"/>
        <v/>
      </c>
      <c r="EE11" s="51" t="str">
        <f t="shared" si="60"/>
        <v/>
      </c>
    </row>
    <row r="12" spans="1:135" ht="11.25" customHeight="1">
      <c r="A12" s="65" t="s">
        <v>144</v>
      </c>
      <c r="B12" s="65" t="s">
        <v>77</v>
      </c>
      <c r="C12" s="100" t="s">
        <v>157</v>
      </c>
      <c r="D12" s="100"/>
      <c r="E12" s="66">
        <v>0</v>
      </c>
      <c r="F12" s="65" t="s">
        <v>138</v>
      </c>
      <c r="G12" s="80">
        <v>28770</v>
      </c>
      <c r="H12" s="106"/>
      <c r="I12" s="67"/>
      <c r="J12" s="67"/>
      <c r="K12" s="67"/>
      <c r="L12" s="66">
        <v>0</v>
      </c>
      <c r="M12" s="67"/>
      <c r="N12" s="67" t="s">
        <v>158</v>
      </c>
      <c r="O12" s="66">
        <f t="shared" si="0"/>
        <v>1</v>
      </c>
      <c r="P12" s="66">
        <f t="shared" si="1"/>
        <v>10</v>
      </c>
      <c r="Q12" s="66">
        <f t="shared" si="2"/>
        <v>1978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DC12" s="51" t="str">
        <f t="shared" si="32"/>
        <v/>
      </c>
      <c r="DD12" s="51" t="str">
        <f t="shared" si="33"/>
        <v/>
      </c>
      <c r="DE12" s="51">
        <f t="shared" si="34"/>
        <v>1</v>
      </c>
      <c r="DF12" s="51" t="str">
        <f t="shared" si="35"/>
        <v/>
      </c>
      <c r="DG12" s="51" t="str">
        <f t="shared" si="36"/>
        <v/>
      </c>
      <c r="DH12" s="51" t="str">
        <f t="shared" si="37"/>
        <v/>
      </c>
      <c r="DI12" s="51" t="str">
        <f t="shared" si="38"/>
        <v/>
      </c>
      <c r="DJ12" s="51" t="str">
        <f t="shared" si="39"/>
        <v/>
      </c>
      <c r="DK12" s="51" t="str">
        <f t="shared" si="40"/>
        <v/>
      </c>
      <c r="DL12" s="51" t="str">
        <f t="shared" si="41"/>
        <v/>
      </c>
      <c r="DM12" s="51" t="str">
        <f t="shared" si="42"/>
        <v/>
      </c>
      <c r="DN12" s="51" t="str">
        <f t="shared" si="43"/>
        <v/>
      </c>
      <c r="DO12" s="51" t="str">
        <f t="shared" si="44"/>
        <v/>
      </c>
      <c r="DP12" s="51" t="str">
        <f t="shared" si="45"/>
        <v/>
      </c>
      <c r="DQ12" s="51" t="str">
        <f t="shared" si="46"/>
        <v/>
      </c>
      <c r="DR12" s="51" t="str">
        <f t="shared" si="47"/>
        <v/>
      </c>
      <c r="DS12" s="51" t="str">
        <f t="shared" si="48"/>
        <v/>
      </c>
      <c r="DT12" s="51" t="str">
        <f t="shared" si="49"/>
        <v/>
      </c>
      <c r="DU12" s="51" t="str">
        <f t="shared" si="50"/>
        <v/>
      </c>
      <c r="DV12" s="51" t="str">
        <f t="shared" si="51"/>
        <v/>
      </c>
      <c r="DW12" s="51" t="str">
        <f t="shared" si="52"/>
        <v/>
      </c>
      <c r="DX12" s="51" t="str">
        <f t="shared" si="53"/>
        <v/>
      </c>
      <c r="DY12" s="51" t="str">
        <f t="shared" si="54"/>
        <v/>
      </c>
      <c r="DZ12" s="51" t="str">
        <f t="shared" si="55"/>
        <v/>
      </c>
      <c r="EA12" s="51" t="str">
        <f t="shared" si="56"/>
        <v/>
      </c>
      <c r="EB12" s="51" t="str">
        <f t="shared" si="57"/>
        <v/>
      </c>
      <c r="EC12" s="51" t="str">
        <f t="shared" si="58"/>
        <v/>
      </c>
      <c r="ED12" s="51" t="str">
        <f t="shared" si="59"/>
        <v/>
      </c>
      <c r="EE12" s="51" t="str">
        <f t="shared" si="60"/>
        <v/>
      </c>
    </row>
    <row r="13" spans="1:135" ht="11.25" customHeight="1">
      <c r="A13" s="68" t="s">
        <v>144</v>
      </c>
      <c r="B13" s="68" t="s">
        <v>65</v>
      </c>
      <c r="C13" s="99" t="s">
        <v>159</v>
      </c>
      <c r="D13" s="99"/>
      <c r="E13" s="69">
        <v>1</v>
      </c>
      <c r="F13" s="68" t="s">
        <v>133</v>
      </c>
      <c r="G13" s="81">
        <v>29104</v>
      </c>
      <c r="H13" s="105">
        <v>29118</v>
      </c>
      <c r="I13" s="70"/>
      <c r="J13" s="81"/>
      <c r="K13" s="70"/>
      <c r="L13" s="69">
        <v>1</v>
      </c>
      <c r="M13" s="70"/>
      <c r="N13" s="70" t="s">
        <v>141</v>
      </c>
      <c r="O13" s="69">
        <f t="shared" si="0"/>
        <v>1</v>
      </c>
      <c r="P13" s="69">
        <f t="shared" si="1"/>
        <v>9</v>
      </c>
      <c r="Q13" s="69">
        <f t="shared" si="2"/>
        <v>1979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DC13" s="51" t="str">
        <f t="shared" si="32"/>
        <v/>
      </c>
      <c r="DD13" s="51" t="str">
        <f t="shared" si="33"/>
        <v/>
      </c>
      <c r="DE13" s="51" t="str">
        <f t="shared" si="34"/>
        <v/>
      </c>
      <c r="DF13" s="51">
        <f t="shared" si="35"/>
        <v>1</v>
      </c>
      <c r="DG13" s="51" t="str">
        <f t="shared" si="36"/>
        <v/>
      </c>
      <c r="DH13" s="51" t="str">
        <f t="shared" si="37"/>
        <v/>
      </c>
      <c r="DI13" s="51" t="str">
        <f t="shared" si="38"/>
        <v/>
      </c>
      <c r="DJ13" s="51" t="str">
        <f t="shared" si="39"/>
        <v/>
      </c>
      <c r="DK13" s="51" t="str">
        <f t="shared" si="40"/>
        <v/>
      </c>
      <c r="DL13" s="51" t="str">
        <f t="shared" si="41"/>
        <v/>
      </c>
      <c r="DM13" s="51" t="str">
        <f t="shared" si="42"/>
        <v/>
      </c>
      <c r="DN13" s="51" t="str">
        <f t="shared" si="43"/>
        <v/>
      </c>
      <c r="DO13" s="51" t="str">
        <f t="shared" si="44"/>
        <v/>
      </c>
      <c r="DP13" s="51" t="str">
        <f t="shared" si="45"/>
        <v/>
      </c>
      <c r="DQ13" s="51" t="str">
        <f t="shared" si="46"/>
        <v/>
      </c>
      <c r="DR13" s="51" t="str">
        <f t="shared" si="47"/>
        <v/>
      </c>
      <c r="DS13" s="51" t="str">
        <f t="shared" si="48"/>
        <v/>
      </c>
      <c r="DT13" s="51" t="str">
        <f t="shared" si="49"/>
        <v/>
      </c>
      <c r="DU13" s="51" t="str">
        <f t="shared" si="50"/>
        <v/>
      </c>
      <c r="DV13" s="51" t="str">
        <f t="shared" si="51"/>
        <v/>
      </c>
      <c r="DW13" s="51" t="str">
        <f t="shared" si="52"/>
        <v/>
      </c>
      <c r="DX13" s="51" t="str">
        <f t="shared" si="53"/>
        <v/>
      </c>
      <c r="DY13" s="51" t="str">
        <f t="shared" si="54"/>
        <v/>
      </c>
      <c r="DZ13" s="51" t="str">
        <f t="shared" si="55"/>
        <v/>
      </c>
      <c r="EA13" s="51" t="str">
        <f t="shared" si="56"/>
        <v/>
      </c>
      <c r="EB13" s="51" t="str">
        <f t="shared" si="57"/>
        <v/>
      </c>
      <c r="EC13" s="51" t="str">
        <f t="shared" si="58"/>
        <v/>
      </c>
      <c r="ED13" s="51" t="str">
        <f t="shared" si="59"/>
        <v/>
      </c>
      <c r="EE13" s="51" t="str">
        <f t="shared" si="60"/>
        <v/>
      </c>
    </row>
    <row r="14" spans="1:135" ht="11.25" customHeight="1">
      <c r="A14" s="65" t="s">
        <v>144</v>
      </c>
      <c r="B14" s="65" t="s">
        <v>77</v>
      </c>
      <c r="C14" s="100" t="s">
        <v>160</v>
      </c>
      <c r="D14" s="100" t="s">
        <v>161</v>
      </c>
      <c r="E14" s="66">
        <v>1</v>
      </c>
      <c r="F14" s="65" t="s">
        <v>133</v>
      </c>
      <c r="G14" s="80">
        <v>29296</v>
      </c>
      <c r="H14" s="106">
        <v>29335</v>
      </c>
      <c r="I14" s="67"/>
      <c r="J14" s="67"/>
      <c r="K14" s="67"/>
      <c r="L14" s="66">
        <v>1</v>
      </c>
      <c r="M14" s="67"/>
      <c r="N14" s="67" t="s">
        <v>141</v>
      </c>
      <c r="O14" s="66">
        <f t="shared" si="0"/>
        <v>2</v>
      </c>
      <c r="P14" s="66">
        <f t="shared" si="1"/>
        <v>3</v>
      </c>
      <c r="Q14" s="66">
        <f t="shared" si="2"/>
        <v>1980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DC14" s="51" t="str">
        <f t="shared" si="32"/>
        <v/>
      </c>
      <c r="DD14" s="51" t="str">
        <f t="shared" si="33"/>
        <v/>
      </c>
      <c r="DE14" s="51" t="str">
        <f t="shared" si="34"/>
        <v/>
      </c>
      <c r="DF14" s="51">
        <f t="shared" si="35"/>
        <v>1</v>
      </c>
      <c r="DG14" s="51" t="str">
        <f t="shared" si="36"/>
        <v/>
      </c>
      <c r="DH14" s="51" t="str">
        <f t="shared" si="37"/>
        <v/>
      </c>
      <c r="DI14" s="51" t="str">
        <f t="shared" si="38"/>
        <v/>
      </c>
      <c r="DJ14" s="51" t="str">
        <f t="shared" si="39"/>
        <v/>
      </c>
      <c r="DK14" s="51" t="str">
        <f t="shared" si="40"/>
        <v/>
      </c>
      <c r="DL14" s="51" t="str">
        <f t="shared" si="41"/>
        <v/>
      </c>
      <c r="DM14" s="51" t="str">
        <f t="shared" si="42"/>
        <v/>
      </c>
      <c r="DN14" s="51" t="str">
        <f t="shared" si="43"/>
        <v/>
      </c>
      <c r="DO14" s="51" t="str">
        <f t="shared" si="44"/>
        <v/>
      </c>
      <c r="DP14" s="51" t="str">
        <f t="shared" si="45"/>
        <v/>
      </c>
      <c r="DQ14" s="51" t="str">
        <f t="shared" si="46"/>
        <v/>
      </c>
      <c r="DR14" s="51" t="str">
        <f t="shared" si="47"/>
        <v/>
      </c>
      <c r="DS14" s="51" t="str">
        <f t="shared" si="48"/>
        <v/>
      </c>
      <c r="DT14" s="51" t="str">
        <f t="shared" si="49"/>
        <v/>
      </c>
      <c r="DU14" s="51" t="str">
        <f t="shared" si="50"/>
        <v/>
      </c>
      <c r="DV14" s="51" t="str">
        <f t="shared" si="51"/>
        <v/>
      </c>
      <c r="DW14" s="51" t="str">
        <f t="shared" si="52"/>
        <v/>
      </c>
      <c r="DX14" s="51" t="str">
        <f t="shared" si="53"/>
        <v/>
      </c>
      <c r="DY14" s="51" t="str">
        <f t="shared" si="54"/>
        <v/>
      </c>
      <c r="DZ14" s="51" t="str">
        <f t="shared" si="55"/>
        <v/>
      </c>
      <c r="EA14" s="51" t="str">
        <f t="shared" si="56"/>
        <v/>
      </c>
      <c r="EB14" s="51" t="str">
        <f t="shared" si="57"/>
        <v/>
      </c>
      <c r="EC14" s="51" t="str">
        <f t="shared" si="58"/>
        <v/>
      </c>
      <c r="ED14" s="51" t="str">
        <f t="shared" si="59"/>
        <v/>
      </c>
      <c r="EE14" s="51" t="str">
        <f t="shared" si="60"/>
        <v/>
      </c>
    </row>
    <row r="15" spans="1:135" ht="11.25" customHeight="1">
      <c r="A15" s="68" t="s">
        <v>144</v>
      </c>
      <c r="B15" s="68" t="s">
        <v>77</v>
      </c>
      <c r="C15" s="99" t="s">
        <v>157</v>
      </c>
      <c r="D15" s="99"/>
      <c r="E15" s="69">
        <v>1</v>
      </c>
      <c r="F15" s="68" t="s">
        <v>133</v>
      </c>
      <c r="G15" s="81">
        <v>29439</v>
      </c>
      <c r="H15" s="105"/>
      <c r="I15" s="70"/>
      <c r="J15" s="70"/>
      <c r="K15" s="70"/>
      <c r="L15" s="69">
        <v>1</v>
      </c>
      <c r="M15" s="70"/>
      <c r="N15" s="70" t="s">
        <v>141</v>
      </c>
      <c r="O15" s="69">
        <f t="shared" si="0"/>
        <v>1</v>
      </c>
      <c r="P15" s="69">
        <f t="shared" si="1"/>
        <v>8</v>
      </c>
      <c r="Q15" s="69">
        <f t="shared" si="2"/>
        <v>1980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DC15" s="51" t="str">
        <f t="shared" si="32"/>
        <v/>
      </c>
      <c r="DD15" s="51" t="str">
        <f t="shared" si="33"/>
        <v/>
      </c>
      <c r="DE15" s="51" t="str">
        <f t="shared" si="34"/>
        <v/>
      </c>
      <c r="DF15" s="51">
        <f t="shared" si="35"/>
        <v>1</v>
      </c>
      <c r="DG15" s="51" t="str">
        <f t="shared" si="36"/>
        <v/>
      </c>
      <c r="DH15" s="51" t="str">
        <f t="shared" si="37"/>
        <v/>
      </c>
      <c r="DI15" s="51" t="str">
        <f t="shared" si="38"/>
        <v/>
      </c>
      <c r="DJ15" s="51" t="str">
        <f t="shared" si="39"/>
        <v/>
      </c>
      <c r="DK15" s="51" t="str">
        <f t="shared" si="40"/>
        <v/>
      </c>
      <c r="DL15" s="51" t="str">
        <f t="shared" si="41"/>
        <v/>
      </c>
      <c r="DM15" s="51" t="str">
        <f t="shared" si="42"/>
        <v/>
      </c>
      <c r="DN15" s="51" t="str">
        <f t="shared" si="43"/>
        <v/>
      </c>
      <c r="DO15" s="51" t="str">
        <f t="shared" si="44"/>
        <v/>
      </c>
      <c r="DP15" s="51" t="str">
        <f t="shared" si="45"/>
        <v/>
      </c>
      <c r="DQ15" s="51" t="str">
        <f t="shared" si="46"/>
        <v/>
      </c>
      <c r="DR15" s="51" t="str">
        <f t="shared" si="47"/>
        <v/>
      </c>
      <c r="DS15" s="51" t="str">
        <f t="shared" si="48"/>
        <v/>
      </c>
      <c r="DT15" s="51" t="str">
        <f t="shared" si="49"/>
        <v/>
      </c>
      <c r="DU15" s="51" t="str">
        <f t="shared" si="50"/>
        <v/>
      </c>
      <c r="DV15" s="51" t="str">
        <f t="shared" si="51"/>
        <v/>
      </c>
      <c r="DW15" s="51" t="str">
        <f t="shared" si="52"/>
        <v/>
      </c>
      <c r="DX15" s="51" t="str">
        <f t="shared" si="53"/>
        <v/>
      </c>
      <c r="DY15" s="51" t="str">
        <f t="shared" si="54"/>
        <v/>
      </c>
      <c r="DZ15" s="51" t="str">
        <f t="shared" si="55"/>
        <v/>
      </c>
      <c r="EA15" s="51" t="str">
        <f t="shared" si="56"/>
        <v/>
      </c>
      <c r="EB15" s="51" t="str">
        <f t="shared" si="57"/>
        <v/>
      </c>
      <c r="EC15" s="51" t="str">
        <f t="shared" si="58"/>
        <v/>
      </c>
      <c r="ED15" s="51" t="str">
        <f t="shared" si="59"/>
        <v/>
      </c>
      <c r="EE15" s="51" t="str">
        <f t="shared" si="60"/>
        <v/>
      </c>
    </row>
    <row r="16" spans="1:135" ht="11.25" customHeight="1">
      <c r="A16" s="65" t="s">
        <v>144</v>
      </c>
      <c r="B16" s="65" t="s">
        <v>235</v>
      </c>
      <c r="C16" s="100" t="s">
        <v>162</v>
      </c>
      <c r="D16" s="100" t="s">
        <v>88</v>
      </c>
      <c r="E16" s="66">
        <v>1</v>
      </c>
      <c r="F16" s="65" t="s">
        <v>133</v>
      </c>
      <c r="G16" s="80">
        <v>29464</v>
      </c>
      <c r="H16" s="106">
        <v>29471</v>
      </c>
      <c r="I16" s="67"/>
      <c r="J16" s="67"/>
      <c r="K16" s="67"/>
      <c r="L16" s="66">
        <v>1</v>
      </c>
      <c r="M16" s="67"/>
      <c r="N16" s="67" t="s">
        <v>141</v>
      </c>
      <c r="O16" s="66">
        <f t="shared" si="0"/>
        <v>3</v>
      </c>
      <c r="P16" s="66">
        <f t="shared" si="1"/>
        <v>8</v>
      </c>
      <c r="Q16" s="66">
        <f t="shared" si="2"/>
        <v>1980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DC16" s="51" t="str">
        <f t="shared" si="32"/>
        <v/>
      </c>
      <c r="DD16" s="51" t="str">
        <f t="shared" si="33"/>
        <v/>
      </c>
      <c r="DE16" s="51" t="str">
        <f t="shared" si="34"/>
        <v/>
      </c>
      <c r="DF16" s="51">
        <f t="shared" si="35"/>
        <v>1</v>
      </c>
      <c r="DG16" s="51" t="str">
        <f t="shared" si="36"/>
        <v/>
      </c>
      <c r="DH16" s="51" t="str">
        <f t="shared" si="37"/>
        <v/>
      </c>
      <c r="DI16" s="51" t="str">
        <f t="shared" si="38"/>
        <v/>
      </c>
      <c r="DJ16" s="51" t="str">
        <f t="shared" si="39"/>
        <v/>
      </c>
      <c r="DK16" s="51" t="str">
        <f t="shared" si="40"/>
        <v/>
      </c>
      <c r="DL16" s="51" t="str">
        <f t="shared" si="41"/>
        <v/>
      </c>
      <c r="DM16" s="51" t="str">
        <f t="shared" si="42"/>
        <v/>
      </c>
      <c r="DN16" s="51" t="str">
        <f t="shared" si="43"/>
        <v/>
      </c>
      <c r="DO16" s="51" t="str">
        <f t="shared" si="44"/>
        <v/>
      </c>
      <c r="DP16" s="51" t="str">
        <f t="shared" si="45"/>
        <v/>
      </c>
      <c r="DQ16" s="51" t="str">
        <f t="shared" si="46"/>
        <v/>
      </c>
      <c r="DR16" s="51" t="str">
        <f t="shared" si="47"/>
        <v/>
      </c>
      <c r="DS16" s="51" t="str">
        <f t="shared" si="48"/>
        <v/>
      </c>
      <c r="DT16" s="51" t="str">
        <f t="shared" si="49"/>
        <v/>
      </c>
      <c r="DU16" s="51" t="str">
        <f t="shared" si="50"/>
        <v/>
      </c>
      <c r="DV16" s="51" t="str">
        <f t="shared" si="51"/>
        <v/>
      </c>
      <c r="DW16" s="51" t="str">
        <f t="shared" si="52"/>
        <v/>
      </c>
      <c r="DX16" s="51" t="str">
        <f t="shared" si="53"/>
        <v/>
      </c>
      <c r="DY16" s="51" t="str">
        <f t="shared" si="54"/>
        <v/>
      </c>
      <c r="DZ16" s="51" t="str">
        <f t="shared" si="55"/>
        <v/>
      </c>
      <c r="EA16" s="51" t="str">
        <f t="shared" si="56"/>
        <v/>
      </c>
      <c r="EB16" s="51" t="str">
        <f t="shared" si="57"/>
        <v/>
      </c>
      <c r="EC16" s="51" t="str">
        <f t="shared" si="58"/>
        <v/>
      </c>
      <c r="ED16" s="51" t="str">
        <f t="shared" si="59"/>
        <v/>
      </c>
      <c r="EE16" s="51" t="str">
        <f t="shared" si="60"/>
        <v/>
      </c>
    </row>
    <row r="17" spans="1:135" ht="11.25" customHeight="1">
      <c r="A17" s="68" t="s">
        <v>144</v>
      </c>
      <c r="B17" s="68" t="s">
        <v>81</v>
      </c>
      <c r="C17" s="99" t="s">
        <v>163</v>
      </c>
      <c r="D17" s="99" t="s">
        <v>164</v>
      </c>
      <c r="E17" s="69">
        <v>1</v>
      </c>
      <c r="F17" s="68" t="s">
        <v>133</v>
      </c>
      <c r="G17" s="81">
        <v>29482</v>
      </c>
      <c r="H17" s="105"/>
      <c r="I17" s="70"/>
      <c r="J17" s="70"/>
      <c r="K17" s="70"/>
      <c r="L17" s="69">
        <v>1</v>
      </c>
      <c r="M17" s="70"/>
      <c r="N17" s="70" t="s">
        <v>141</v>
      </c>
      <c r="O17" s="69">
        <f t="shared" si="0"/>
        <v>2</v>
      </c>
      <c r="P17" s="69">
        <f t="shared" si="1"/>
        <v>9</v>
      </c>
      <c r="Q17" s="69">
        <f t="shared" si="2"/>
        <v>1980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DC17" s="51" t="str">
        <f>IF(Q22=1977,IF($E22=0,"",$E22),"")</f>
        <v/>
      </c>
      <c r="DD17" s="51" t="str">
        <f>IF(Q22=1978,IF($E22=0,"",$E22),"")</f>
        <v/>
      </c>
      <c r="DE17" s="51" t="str">
        <f>IF(Q22=1979,IF($E22=0,"",$E22),"")</f>
        <v/>
      </c>
      <c r="DF17" s="51" t="str">
        <f>IF(Q22=1980,IF($E22=0,"",$E22),"")</f>
        <v/>
      </c>
      <c r="DG17" s="51" t="str">
        <f>IF(Q22=1981,IF($E22=0,"",$E22),"")</f>
        <v/>
      </c>
      <c r="DH17" s="51" t="str">
        <f>IF(Q22=1982,IF($E22=0,"",$E22),"")</f>
        <v/>
      </c>
      <c r="DI17" s="51" t="str">
        <f>IF(Q22=1983,IF($E22=0,"",$E22),"")</f>
        <v/>
      </c>
      <c r="DJ17" s="51" t="str">
        <f>IF(Q22=1984,IF($E22=0,"",$E22),"")</f>
        <v/>
      </c>
      <c r="DK17" s="51" t="str">
        <f>IF(Q22=1985,IF($E22=0,"",$E22),"")</f>
        <v/>
      </c>
      <c r="DL17" s="51" t="str">
        <f>IF(Q22=1986,IF($E22=0,"",$E22),"")</f>
        <v/>
      </c>
      <c r="DM17" s="51" t="str">
        <f>IF(Q22=1987,IF($E22=0,"",$E22),"")</f>
        <v/>
      </c>
      <c r="DN17" s="51" t="str">
        <f>IF(Q22=1988,IF($E22=0,"",$E22),"")</f>
        <v/>
      </c>
      <c r="DO17" s="51" t="str">
        <f>IF(Q22=1989,IF($E22=0,"",$E22),"")</f>
        <v/>
      </c>
      <c r="DP17" s="51" t="str">
        <f>IF(Q22=1990,IF($E22=0,"",$E22),"")</f>
        <v/>
      </c>
      <c r="DQ17" s="51" t="str">
        <f>IF(Q22=1991,IF($E22=0,"",$E22),"")</f>
        <v/>
      </c>
      <c r="DR17" s="51">
        <f>IF(Q22=1992,IF($E22=0,"",$E22),"")</f>
        <v>1</v>
      </c>
      <c r="DS17" s="51" t="str">
        <f>IF(Q22=1993,IF($E22=0,"",$E22),"")</f>
        <v/>
      </c>
      <c r="DT17" s="51" t="str">
        <f>IF(Q22=1994,IF($E22=0,"",$E22),"")</f>
        <v/>
      </c>
      <c r="DU17" s="51" t="str">
        <f>IF(Q22=1995,IF($E22=0,"",$E22),"")</f>
        <v/>
      </c>
      <c r="DV17" s="51" t="str">
        <f>IF(Q22=1996,IF($E22=0,"",$E22),"")</f>
        <v/>
      </c>
      <c r="DW17" s="51" t="str">
        <f>IF(Q22=1997,IF($E22=0,"",$E22),"")</f>
        <v/>
      </c>
      <c r="DX17" s="51" t="str">
        <f>IF(Q22=1998,IF($E22=0,"",$E22),"")</f>
        <v/>
      </c>
      <c r="DY17" s="51" t="str">
        <f>IF(Q22=1999,IF($E22=0,"",$E22),"")</f>
        <v/>
      </c>
      <c r="DZ17" s="51" t="str">
        <f>IF(Q22=2000,IF($E22=0,"",$E22),"")</f>
        <v/>
      </c>
      <c r="EA17" s="51" t="str">
        <f>IF(Q22=2001,IF($E22=0,"",$E22),"")</f>
        <v/>
      </c>
      <c r="EB17" s="51" t="str">
        <f>IF(Q22=2002,IF($E22=0,"",$E22),"")</f>
        <v/>
      </c>
      <c r="EC17" s="51" t="str">
        <f>IF(Q22=2003,IF($E22=0,"",$E22),"")</f>
        <v/>
      </c>
      <c r="ED17" s="51" t="str">
        <f>IF(Q22=2004,IF($E22=0,"",$E22),"")</f>
        <v/>
      </c>
      <c r="EE17" s="51" t="str">
        <f>IF(Q22=2005,IF($E22=0,"",$E22),"")</f>
        <v/>
      </c>
    </row>
    <row r="18" spans="1:135" ht="11.25" customHeight="1">
      <c r="A18" s="65" t="s">
        <v>144</v>
      </c>
      <c r="B18" s="65" t="s">
        <v>81</v>
      </c>
      <c r="C18" s="100" t="s">
        <v>263</v>
      </c>
      <c r="D18" s="100" t="s">
        <v>136</v>
      </c>
      <c r="E18" s="66">
        <v>1</v>
      </c>
      <c r="F18" s="65" t="s">
        <v>133</v>
      </c>
      <c r="G18" s="80">
        <v>30822</v>
      </c>
      <c r="H18" s="106">
        <v>30823</v>
      </c>
      <c r="I18" s="67"/>
      <c r="J18" s="67"/>
      <c r="K18" s="67"/>
      <c r="L18" s="66">
        <v>1</v>
      </c>
      <c r="M18" s="67"/>
      <c r="N18" s="67" t="s">
        <v>141</v>
      </c>
      <c r="O18" s="66">
        <f t="shared" si="0"/>
        <v>2</v>
      </c>
      <c r="P18" s="66">
        <f t="shared" si="1"/>
        <v>5</v>
      </c>
      <c r="Q18" s="66">
        <f t="shared" si="2"/>
        <v>1984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</row>
    <row r="19" spans="1:135" ht="11.25" customHeight="1">
      <c r="A19" s="68" t="s">
        <v>144</v>
      </c>
      <c r="B19" s="68" t="s">
        <v>235</v>
      </c>
      <c r="C19" s="99" t="s">
        <v>166</v>
      </c>
      <c r="D19" s="99" t="s">
        <v>0</v>
      </c>
      <c r="E19" s="69">
        <v>1</v>
      </c>
      <c r="F19" s="68" t="s">
        <v>138</v>
      </c>
      <c r="G19" s="81">
        <v>32770</v>
      </c>
      <c r="H19" s="105"/>
      <c r="I19" s="70"/>
      <c r="J19" s="70"/>
      <c r="K19" s="70"/>
      <c r="L19" s="69">
        <v>1</v>
      </c>
      <c r="M19" s="70"/>
      <c r="N19" s="70" t="s">
        <v>141</v>
      </c>
      <c r="O19" s="69">
        <f t="shared" si="0"/>
        <v>2</v>
      </c>
      <c r="P19" s="69">
        <f t="shared" si="1"/>
        <v>9</v>
      </c>
      <c r="Q19" s="69">
        <f t="shared" si="2"/>
        <v>1989</v>
      </c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</row>
    <row r="20" spans="1:135" ht="11.25" customHeight="1">
      <c r="A20" s="65" t="s">
        <v>144</v>
      </c>
      <c r="B20" s="65" t="s">
        <v>67</v>
      </c>
      <c r="C20" s="100" t="s">
        <v>167</v>
      </c>
      <c r="D20" s="100"/>
      <c r="E20" s="66">
        <v>1</v>
      </c>
      <c r="F20" s="65" t="s">
        <v>138</v>
      </c>
      <c r="G20" s="80">
        <v>32774</v>
      </c>
      <c r="H20" s="106"/>
      <c r="I20" s="67"/>
      <c r="J20" s="67"/>
      <c r="K20" s="67"/>
      <c r="L20" s="66">
        <v>1</v>
      </c>
      <c r="M20" s="67"/>
      <c r="N20" s="67" t="s">
        <v>141</v>
      </c>
      <c r="O20" s="66">
        <f t="shared" si="0"/>
        <v>3</v>
      </c>
      <c r="P20" s="66">
        <f t="shared" si="1"/>
        <v>9</v>
      </c>
      <c r="Q20" s="66">
        <f t="shared" si="2"/>
        <v>1989</v>
      </c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</row>
    <row r="21" spans="1:135" ht="11.25" customHeight="1">
      <c r="A21" s="68" t="s">
        <v>144</v>
      </c>
      <c r="B21" s="68" t="s">
        <v>78</v>
      </c>
      <c r="C21" s="99" t="s">
        <v>168</v>
      </c>
      <c r="D21" s="99" t="s">
        <v>136</v>
      </c>
      <c r="E21" s="69">
        <v>1</v>
      </c>
      <c r="F21" s="68" t="s">
        <v>138</v>
      </c>
      <c r="G21" s="81">
        <v>33496</v>
      </c>
      <c r="H21" s="105"/>
      <c r="I21" s="70"/>
      <c r="J21" s="70"/>
      <c r="K21" s="70"/>
      <c r="L21" s="69">
        <v>1</v>
      </c>
      <c r="M21" s="70"/>
      <c r="N21" s="70" t="s">
        <v>141</v>
      </c>
      <c r="O21" s="69">
        <f t="shared" si="0"/>
        <v>2</v>
      </c>
      <c r="P21" s="69">
        <f t="shared" si="1"/>
        <v>9</v>
      </c>
      <c r="Q21" s="69">
        <f t="shared" si="2"/>
        <v>1991</v>
      </c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</row>
    <row r="22" spans="1:135" ht="11.25" customHeight="1">
      <c r="A22" s="65" t="s">
        <v>144</v>
      </c>
      <c r="B22" s="65" t="s">
        <v>77</v>
      </c>
      <c r="C22" s="100" t="s">
        <v>169</v>
      </c>
      <c r="D22" s="100" t="s">
        <v>170</v>
      </c>
      <c r="E22" s="66">
        <v>1</v>
      </c>
      <c r="F22" s="65" t="s">
        <v>133</v>
      </c>
      <c r="G22" s="80">
        <v>33742</v>
      </c>
      <c r="H22" s="106">
        <v>33743</v>
      </c>
      <c r="I22" s="67"/>
      <c r="J22" s="67"/>
      <c r="K22" s="67"/>
      <c r="L22" s="66">
        <v>1</v>
      </c>
      <c r="M22" s="67"/>
      <c r="N22" s="67" t="s">
        <v>141</v>
      </c>
      <c r="O22" s="66">
        <f t="shared" si="0"/>
        <v>2</v>
      </c>
      <c r="P22" s="66">
        <f t="shared" si="1"/>
        <v>5</v>
      </c>
      <c r="Q22" s="66">
        <f t="shared" si="2"/>
        <v>1992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DC22" s="51" t="str">
        <f t="shared" si="32"/>
        <v/>
      </c>
      <c r="DD22" s="51" t="str">
        <f t="shared" si="33"/>
        <v/>
      </c>
      <c r="DE22" s="51" t="str">
        <f t="shared" si="34"/>
        <v/>
      </c>
      <c r="DF22" s="51" t="str">
        <f t="shared" si="35"/>
        <v/>
      </c>
      <c r="DG22" s="51" t="str">
        <f t="shared" si="36"/>
        <v/>
      </c>
      <c r="DH22" s="51" t="str">
        <f t="shared" si="37"/>
        <v/>
      </c>
      <c r="DI22" s="51" t="str">
        <f t="shared" si="38"/>
        <v/>
      </c>
      <c r="DJ22" s="51" t="str">
        <f t="shared" si="39"/>
        <v/>
      </c>
      <c r="DK22" s="51" t="str">
        <f t="shared" si="40"/>
        <v/>
      </c>
      <c r="DL22" s="51" t="str">
        <f t="shared" si="41"/>
        <v/>
      </c>
      <c r="DM22" s="51" t="str">
        <f t="shared" si="42"/>
        <v/>
      </c>
      <c r="DN22" s="51" t="str">
        <f t="shared" si="43"/>
        <v/>
      </c>
      <c r="DO22" s="51" t="str">
        <f t="shared" si="44"/>
        <v/>
      </c>
      <c r="DP22" s="51" t="str">
        <f t="shared" si="45"/>
        <v/>
      </c>
      <c r="DQ22" s="51" t="str">
        <f t="shared" si="46"/>
        <v/>
      </c>
      <c r="DR22" s="51">
        <f t="shared" si="47"/>
        <v>1</v>
      </c>
      <c r="DS22" s="51" t="str">
        <f t="shared" si="48"/>
        <v/>
      </c>
      <c r="DT22" s="51" t="str">
        <f t="shared" si="49"/>
        <v/>
      </c>
      <c r="DU22" s="51" t="str">
        <f t="shared" si="50"/>
        <v/>
      </c>
      <c r="DV22" s="51" t="str">
        <f t="shared" si="51"/>
        <v/>
      </c>
      <c r="DW22" s="51" t="str">
        <f t="shared" si="52"/>
        <v/>
      </c>
      <c r="DX22" s="51" t="str">
        <f t="shared" si="53"/>
        <v/>
      </c>
      <c r="DY22" s="51" t="str">
        <f t="shared" si="54"/>
        <v/>
      </c>
      <c r="DZ22" s="51" t="str">
        <f t="shared" si="55"/>
        <v/>
      </c>
      <c r="EA22" s="51" t="str">
        <f t="shared" si="56"/>
        <v/>
      </c>
      <c r="EB22" s="51" t="str">
        <f t="shared" si="57"/>
        <v/>
      </c>
      <c r="EC22" s="51" t="str">
        <f t="shared" si="58"/>
        <v/>
      </c>
      <c r="ED22" s="51" t="str">
        <f t="shared" si="59"/>
        <v/>
      </c>
      <c r="EE22" s="51" t="str">
        <f t="shared" si="60"/>
        <v/>
      </c>
    </row>
    <row r="23" spans="1:135" ht="11.25" customHeight="1">
      <c r="A23" s="68" t="s">
        <v>144</v>
      </c>
      <c r="B23" s="68" t="s">
        <v>77</v>
      </c>
      <c r="C23" s="99" t="s">
        <v>171</v>
      </c>
      <c r="D23" s="99"/>
      <c r="E23" s="69">
        <v>1</v>
      </c>
      <c r="F23" s="68" t="s">
        <v>138</v>
      </c>
      <c r="G23" s="81">
        <v>33831</v>
      </c>
      <c r="H23" s="105"/>
      <c r="I23" s="70"/>
      <c r="J23" s="70"/>
      <c r="K23" s="70"/>
      <c r="L23" s="69">
        <v>1</v>
      </c>
      <c r="M23" s="70"/>
      <c r="N23" s="70" t="s">
        <v>141</v>
      </c>
      <c r="O23" s="69">
        <f t="shared" si="0"/>
        <v>2</v>
      </c>
      <c r="P23" s="69">
        <f t="shared" si="1"/>
        <v>8</v>
      </c>
      <c r="Q23" s="69">
        <f t="shared" si="2"/>
        <v>1992</v>
      </c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DC23" s="51" t="str">
        <f t="shared" si="32"/>
        <v/>
      </c>
      <c r="DD23" s="51" t="str">
        <f t="shared" si="33"/>
        <v/>
      </c>
      <c r="DE23" s="51" t="str">
        <f t="shared" si="34"/>
        <v/>
      </c>
      <c r="DF23" s="51" t="str">
        <f t="shared" si="35"/>
        <v/>
      </c>
      <c r="DG23" s="51" t="str">
        <f t="shared" si="36"/>
        <v/>
      </c>
      <c r="DH23" s="51" t="str">
        <f t="shared" si="37"/>
        <v/>
      </c>
      <c r="DI23" s="51" t="str">
        <f t="shared" si="38"/>
        <v/>
      </c>
      <c r="DJ23" s="51" t="str">
        <f t="shared" si="39"/>
        <v/>
      </c>
      <c r="DK23" s="51" t="str">
        <f t="shared" si="40"/>
        <v/>
      </c>
      <c r="DL23" s="51" t="str">
        <f t="shared" si="41"/>
        <v/>
      </c>
      <c r="DM23" s="51" t="str">
        <f t="shared" si="42"/>
        <v/>
      </c>
      <c r="DN23" s="51" t="str">
        <f t="shared" si="43"/>
        <v/>
      </c>
      <c r="DO23" s="51" t="str">
        <f t="shared" si="44"/>
        <v/>
      </c>
      <c r="DP23" s="51" t="str">
        <f t="shared" si="45"/>
        <v/>
      </c>
      <c r="DQ23" s="51" t="str">
        <f t="shared" si="46"/>
        <v/>
      </c>
      <c r="DR23" s="51">
        <f t="shared" si="47"/>
        <v>1</v>
      </c>
      <c r="DS23" s="51" t="str">
        <f t="shared" si="48"/>
        <v/>
      </c>
      <c r="DT23" s="51" t="str">
        <f t="shared" si="49"/>
        <v/>
      </c>
      <c r="DU23" s="51" t="str">
        <f t="shared" si="50"/>
        <v/>
      </c>
      <c r="DV23" s="51" t="str">
        <f t="shared" si="51"/>
        <v/>
      </c>
      <c r="DW23" s="51" t="str">
        <f t="shared" si="52"/>
        <v/>
      </c>
      <c r="DX23" s="51" t="str">
        <f t="shared" si="53"/>
        <v/>
      </c>
      <c r="DY23" s="51" t="str">
        <f t="shared" si="54"/>
        <v/>
      </c>
      <c r="DZ23" s="51" t="str">
        <f t="shared" si="55"/>
        <v/>
      </c>
      <c r="EA23" s="51" t="str">
        <f t="shared" si="56"/>
        <v/>
      </c>
      <c r="EB23" s="51" t="str">
        <f t="shared" si="57"/>
        <v/>
      </c>
      <c r="EC23" s="51" t="str">
        <f t="shared" si="58"/>
        <v/>
      </c>
      <c r="ED23" s="51" t="str">
        <f t="shared" si="59"/>
        <v/>
      </c>
      <c r="EE23" s="51" t="str">
        <f t="shared" si="60"/>
        <v/>
      </c>
    </row>
    <row r="24" spans="1:135" ht="11.25" customHeight="1">
      <c r="A24" s="65" t="s">
        <v>144</v>
      </c>
      <c r="B24" s="65" t="s">
        <v>79</v>
      </c>
      <c r="C24" s="100" t="s">
        <v>172</v>
      </c>
      <c r="D24" s="100" t="s">
        <v>139</v>
      </c>
      <c r="E24" s="66">
        <v>1</v>
      </c>
      <c r="F24" s="65" t="s">
        <v>138</v>
      </c>
      <c r="G24" s="80">
        <v>33876</v>
      </c>
      <c r="H24" s="106">
        <v>33885</v>
      </c>
      <c r="I24" s="67"/>
      <c r="J24" s="67"/>
      <c r="K24" s="67"/>
      <c r="L24" s="66">
        <v>1</v>
      </c>
      <c r="M24" s="67"/>
      <c r="N24" s="67" t="s">
        <v>141</v>
      </c>
      <c r="O24" s="66">
        <f t="shared" si="0"/>
        <v>3</v>
      </c>
      <c r="P24" s="66">
        <f t="shared" si="1"/>
        <v>9</v>
      </c>
      <c r="Q24" s="66">
        <f t="shared" si="2"/>
        <v>1992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DC24" s="51" t="str">
        <f t="shared" si="32"/>
        <v/>
      </c>
      <c r="DD24" s="51" t="str">
        <f t="shared" si="33"/>
        <v/>
      </c>
      <c r="DE24" s="51" t="str">
        <f t="shared" si="34"/>
        <v/>
      </c>
      <c r="DF24" s="51" t="str">
        <f t="shared" si="35"/>
        <v/>
      </c>
      <c r="DG24" s="51" t="str">
        <f t="shared" si="36"/>
        <v/>
      </c>
      <c r="DH24" s="51" t="str">
        <f t="shared" si="37"/>
        <v/>
      </c>
      <c r="DI24" s="51" t="str">
        <f t="shared" si="38"/>
        <v/>
      </c>
      <c r="DJ24" s="51" t="str">
        <f t="shared" si="39"/>
        <v/>
      </c>
      <c r="DK24" s="51" t="str">
        <f t="shared" si="40"/>
        <v/>
      </c>
      <c r="DL24" s="51" t="str">
        <f t="shared" si="41"/>
        <v/>
      </c>
      <c r="DM24" s="51" t="str">
        <f t="shared" si="42"/>
        <v/>
      </c>
      <c r="DN24" s="51" t="str">
        <f t="shared" si="43"/>
        <v/>
      </c>
      <c r="DO24" s="51" t="str">
        <f t="shared" si="44"/>
        <v/>
      </c>
      <c r="DP24" s="51" t="str">
        <f t="shared" si="45"/>
        <v/>
      </c>
      <c r="DQ24" s="51" t="str">
        <f t="shared" si="46"/>
        <v/>
      </c>
      <c r="DR24" s="51" t="str">
        <f t="shared" si="47"/>
        <v/>
      </c>
      <c r="DS24" s="51" t="str">
        <f t="shared" si="48"/>
        <v/>
      </c>
      <c r="DT24" s="51" t="str">
        <f t="shared" si="49"/>
        <v/>
      </c>
      <c r="DU24" s="51" t="str">
        <f t="shared" si="50"/>
        <v/>
      </c>
      <c r="DV24" s="51">
        <f t="shared" si="51"/>
        <v>1</v>
      </c>
      <c r="DW24" s="51" t="str">
        <f t="shared" si="52"/>
        <v/>
      </c>
      <c r="DX24" s="51" t="str">
        <f t="shared" si="53"/>
        <v/>
      </c>
      <c r="DY24" s="51" t="str">
        <f t="shared" si="54"/>
        <v/>
      </c>
      <c r="DZ24" s="51" t="str">
        <f t="shared" si="55"/>
        <v/>
      </c>
      <c r="EA24" s="51" t="str">
        <f t="shared" si="56"/>
        <v/>
      </c>
      <c r="EB24" s="51" t="str">
        <f t="shared" si="57"/>
        <v/>
      </c>
      <c r="EC24" s="51" t="str">
        <f t="shared" si="58"/>
        <v/>
      </c>
      <c r="ED24" s="51" t="str">
        <f t="shared" si="59"/>
        <v/>
      </c>
      <c r="EE24" s="51" t="str">
        <f t="shared" si="60"/>
        <v/>
      </c>
    </row>
    <row r="25" spans="1:135" ht="11.25" customHeight="1">
      <c r="A25" s="68" t="s">
        <v>144</v>
      </c>
      <c r="B25" s="68" t="s">
        <v>75</v>
      </c>
      <c r="C25" s="99" t="s">
        <v>173</v>
      </c>
      <c r="D25" s="99"/>
      <c r="E25" s="69">
        <v>1</v>
      </c>
      <c r="F25" s="68" t="s">
        <v>133</v>
      </c>
      <c r="G25" s="81">
        <v>35260</v>
      </c>
      <c r="H25" s="105"/>
      <c r="I25" s="70"/>
      <c r="J25" s="70"/>
      <c r="K25" s="70"/>
      <c r="L25" s="69">
        <v>1</v>
      </c>
      <c r="M25" s="70"/>
      <c r="N25" s="70" t="s">
        <v>141</v>
      </c>
      <c r="O25" s="69">
        <f t="shared" si="0"/>
        <v>2</v>
      </c>
      <c r="P25" s="69">
        <f t="shared" si="1"/>
        <v>7</v>
      </c>
      <c r="Q25" s="69">
        <f t="shared" si="2"/>
        <v>1996</v>
      </c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DC25" s="51" t="str">
        <f t="shared" si="32"/>
        <v/>
      </c>
      <c r="DD25" s="51" t="str">
        <f t="shared" si="33"/>
        <v/>
      </c>
      <c r="DE25" s="51" t="str">
        <f t="shared" si="34"/>
        <v/>
      </c>
      <c r="DF25" s="51" t="str">
        <f t="shared" si="35"/>
        <v/>
      </c>
      <c r="DG25" s="51" t="str">
        <f t="shared" si="36"/>
        <v/>
      </c>
      <c r="DH25" s="51" t="str">
        <f t="shared" si="37"/>
        <v/>
      </c>
      <c r="DI25" s="51" t="str">
        <f t="shared" si="38"/>
        <v/>
      </c>
      <c r="DJ25" s="51" t="str">
        <f t="shared" si="39"/>
        <v/>
      </c>
      <c r="DK25" s="51" t="str">
        <f t="shared" si="40"/>
        <v/>
      </c>
      <c r="DL25" s="51" t="str">
        <f t="shared" si="41"/>
        <v/>
      </c>
      <c r="DM25" s="51" t="str">
        <f t="shared" si="42"/>
        <v/>
      </c>
      <c r="DN25" s="51" t="str">
        <f t="shared" si="43"/>
        <v/>
      </c>
      <c r="DO25" s="51" t="str">
        <f t="shared" si="44"/>
        <v/>
      </c>
      <c r="DP25" s="51" t="str">
        <f t="shared" si="45"/>
        <v/>
      </c>
      <c r="DQ25" s="51" t="str">
        <f t="shared" si="46"/>
        <v/>
      </c>
      <c r="DR25" s="51" t="str">
        <f t="shared" si="47"/>
        <v/>
      </c>
      <c r="DS25" s="51" t="str">
        <f t="shared" si="48"/>
        <v/>
      </c>
      <c r="DT25" s="51" t="str">
        <f t="shared" si="49"/>
        <v/>
      </c>
      <c r="DU25" s="51" t="str">
        <f t="shared" si="50"/>
        <v/>
      </c>
      <c r="DV25" s="51" t="str">
        <f t="shared" si="51"/>
        <v/>
      </c>
      <c r="DW25" s="51" t="str">
        <f t="shared" si="52"/>
        <v/>
      </c>
      <c r="DX25" s="51">
        <f t="shared" si="53"/>
        <v>1</v>
      </c>
      <c r="DY25" s="51" t="str">
        <f t="shared" si="54"/>
        <v/>
      </c>
      <c r="DZ25" s="51" t="str">
        <f t="shared" si="55"/>
        <v/>
      </c>
      <c r="EA25" s="51" t="str">
        <f t="shared" si="56"/>
        <v/>
      </c>
      <c r="EB25" s="51" t="str">
        <f t="shared" si="57"/>
        <v/>
      </c>
      <c r="EC25" s="51" t="str">
        <f t="shared" si="58"/>
        <v/>
      </c>
      <c r="ED25" s="51" t="str">
        <f t="shared" si="59"/>
        <v/>
      </c>
      <c r="EE25" s="51" t="str">
        <f t="shared" si="60"/>
        <v/>
      </c>
    </row>
    <row r="26" spans="1:135" ht="11.25" customHeight="1">
      <c r="A26" s="65" t="s">
        <v>144</v>
      </c>
      <c r="B26" s="65" t="s">
        <v>76</v>
      </c>
      <c r="C26" s="100" t="s">
        <v>174</v>
      </c>
      <c r="D26" s="100"/>
      <c r="E26" s="66">
        <v>1</v>
      </c>
      <c r="F26" s="65" t="s">
        <v>133</v>
      </c>
      <c r="G26" s="80">
        <v>36099</v>
      </c>
      <c r="H26" s="106">
        <v>36106</v>
      </c>
      <c r="I26" s="67"/>
      <c r="J26" s="67"/>
      <c r="K26" s="67"/>
      <c r="L26" s="66">
        <v>1</v>
      </c>
      <c r="M26" s="67"/>
      <c r="N26" s="67" t="s">
        <v>141</v>
      </c>
      <c r="O26" s="66">
        <f t="shared" si="0"/>
        <v>3</v>
      </c>
      <c r="P26" s="66">
        <f t="shared" si="1"/>
        <v>10</v>
      </c>
      <c r="Q26" s="66">
        <f t="shared" si="2"/>
        <v>1998</v>
      </c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DC26" s="51" t="str">
        <f t="shared" ref="DC26" si="61">IF(Q91=1977,IF($E91=0,"",$E91),"")</f>
        <v/>
      </c>
      <c r="DD26" s="51" t="str">
        <f t="shared" ref="DD26" si="62">IF(Q91=1978,IF($E91=0,"",$E91),"")</f>
        <v/>
      </c>
      <c r="DE26" s="51" t="str">
        <f t="shared" ref="DE26" si="63">IF(Q91=1979,IF($E91=0,"",$E91),"")</f>
        <v/>
      </c>
      <c r="DF26" s="51" t="str">
        <f t="shared" ref="DF26" si="64">IF(Q91=1980,IF($E91=0,"",$E91),"")</f>
        <v/>
      </c>
      <c r="DG26" s="51" t="str">
        <f t="shared" ref="DG26" si="65">IF(Q91=1981,IF($E91=0,"",$E91),"")</f>
        <v/>
      </c>
      <c r="DH26" s="51" t="str">
        <f t="shared" ref="DH26" si="66">IF(Q91=1982,IF($E91=0,"",$E91),"")</f>
        <v/>
      </c>
      <c r="DI26" s="51" t="str">
        <f t="shared" ref="DI26" si="67">IF(Q91=1983,IF($E91=0,"",$E91),"")</f>
        <v/>
      </c>
      <c r="DJ26" s="51" t="str">
        <f t="shared" ref="DJ26" si="68">IF(Q91=1984,IF($E91=0,"",$E91),"")</f>
        <v/>
      </c>
      <c r="DK26" s="51" t="str">
        <f t="shared" ref="DK26" si="69">IF(Q91=1985,IF($E91=0,"",$E91),"")</f>
        <v/>
      </c>
      <c r="DL26" s="51" t="str">
        <f t="shared" ref="DL26" si="70">IF(Q91=1986,IF($E91=0,"",$E91),"")</f>
        <v/>
      </c>
      <c r="DM26" s="51" t="str">
        <f t="shared" ref="DM26" si="71">IF(Q91=1987,IF($E91=0,"",$E91),"")</f>
        <v/>
      </c>
      <c r="DN26" s="51" t="str">
        <f t="shared" ref="DN26" si="72">IF(Q91=1988,IF($E91=0,"",$E91),"")</f>
        <v/>
      </c>
      <c r="DO26" s="51" t="str">
        <f t="shared" ref="DO26" si="73">IF(Q91=1989,IF($E91=0,"",$E91),"")</f>
        <v/>
      </c>
      <c r="DP26" s="51" t="str">
        <f t="shared" ref="DP26" si="74">IF(Q91=1990,IF($E91=0,"",$E91),"")</f>
        <v/>
      </c>
      <c r="DQ26" s="51" t="str">
        <f t="shared" ref="DQ26" si="75">IF(Q91=1991,IF($E91=0,"",$E91),"")</f>
        <v/>
      </c>
      <c r="DR26" s="51" t="str">
        <f t="shared" ref="DR26" si="76">IF(Q91=1992,IF($E91=0,"",$E91),"")</f>
        <v/>
      </c>
      <c r="DS26" s="51" t="str">
        <f t="shared" ref="DS26" si="77">IF(Q91=1993,IF($E91=0,"",$E91),"")</f>
        <v/>
      </c>
      <c r="DT26" s="51" t="str">
        <f t="shared" ref="DT26" si="78">IF(Q91=1994,IF($E91=0,"",$E91),"")</f>
        <v/>
      </c>
      <c r="DU26" s="51" t="str">
        <f t="shared" ref="DU26" si="79">IF(Q91=1995,IF($E91=0,"",$E91),"")</f>
        <v/>
      </c>
      <c r="DV26" s="51" t="str">
        <f t="shared" ref="DV26" si="80">IF(Q91=1996,IF($E91=0,"",$E91),"")</f>
        <v/>
      </c>
      <c r="DW26" s="51" t="str">
        <f t="shared" ref="DW26" si="81">IF(Q91=1997,IF($E91=0,"",$E91),"")</f>
        <v/>
      </c>
      <c r="DX26" s="51" t="str">
        <f t="shared" ref="DX26" si="82">IF(Q91=1998,IF($E91=0,"",$E91),"")</f>
        <v/>
      </c>
      <c r="DY26" s="51" t="str">
        <f t="shared" ref="DY26" si="83">IF(Q91=1999,IF($E91=0,"",$E91),"")</f>
        <v/>
      </c>
      <c r="DZ26" s="51" t="str">
        <f t="shared" ref="DZ26" si="84">IF(Q91=2000,IF($E91=0,"",$E91),"")</f>
        <v/>
      </c>
      <c r="EA26" s="51" t="str">
        <f t="shared" ref="EA26" si="85">IF(Q91=2001,IF($E91=0,"",$E91),"")</f>
        <v/>
      </c>
      <c r="EB26" s="51" t="str">
        <f t="shared" ref="EB26" si="86">IF(Q91=2002,IF($E91=0,"",$E91),"")</f>
        <v/>
      </c>
      <c r="EC26" s="51" t="str">
        <f t="shared" ref="EC26" si="87">IF(Q91=2003,IF($E91=0,"",$E91),"")</f>
        <v/>
      </c>
      <c r="ED26" s="51" t="str">
        <f t="shared" ref="ED26" si="88">IF(Q91=2004,IF($E91=0,"",$E91),"")</f>
        <v/>
      </c>
      <c r="EE26" s="51" t="str">
        <f t="shared" ref="EE26" si="89">IF(Q91=2005,IF($E91=0,"",$E91),"")</f>
        <v/>
      </c>
    </row>
    <row r="27" spans="1:135" ht="11.25" customHeight="1">
      <c r="A27" s="68" t="s">
        <v>144</v>
      </c>
      <c r="B27" s="68" t="s">
        <v>72</v>
      </c>
      <c r="C27" s="99" t="s">
        <v>264</v>
      </c>
      <c r="D27" s="99" t="s">
        <v>50</v>
      </c>
      <c r="E27" s="69">
        <v>1</v>
      </c>
      <c r="F27" s="68" t="s">
        <v>133</v>
      </c>
      <c r="G27" s="81">
        <v>36281</v>
      </c>
      <c r="H27" s="105">
        <v>36284</v>
      </c>
      <c r="I27" s="70"/>
      <c r="J27" s="70"/>
      <c r="K27" s="70"/>
      <c r="L27" s="69">
        <v>1</v>
      </c>
      <c r="M27" s="70"/>
      <c r="N27" s="70" t="s">
        <v>141</v>
      </c>
      <c r="O27" s="69">
        <f t="shared" si="0"/>
        <v>1</v>
      </c>
      <c r="P27" s="69">
        <f t="shared" si="1"/>
        <v>5</v>
      </c>
      <c r="Q27" s="69">
        <f t="shared" si="2"/>
        <v>1999</v>
      </c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DC27" s="51" t="str">
        <f>IF(Q93=1977,IF($E93=0,"",$E93),"")</f>
        <v/>
      </c>
      <c r="DD27" s="51" t="str">
        <f>IF(Q93=1978,IF($E93=0,"",$E93),"")</f>
        <v/>
      </c>
      <c r="DE27" s="51" t="str">
        <f>IF(Q93=1979,IF($E93=0,"",$E93),"")</f>
        <v/>
      </c>
      <c r="DF27" s="51" t="str">
        <f>IF(Q93=1980,IF($E93=0,"",$E93),"")</f>
        <v/>
      </c>
      <c r="DG27" s="51" t="str">
        <f>IF(Q93=1981,IF($E93=0,"",$E93),"")</f>
        <v/>
      </c>
      <c r="DH27" s="51" t="str">
        <f>IF(Q93=1982,IF($E93=0,"",$E93),"")</f>
        <v/>
      </c>
      <c r="DI27" s="51" t="str">
        <f>IF(Q93=1983,IF($E93=0,"",$E93),"")</f>
        <v/>
      </c>
      <c r="DJ27" s="51" t="str">
        <f>IF(Q93=1984,IF($E93=0,"",$E93),"")</f>
        <v/>
      </c>
      <c r="DK27" s="51" t="str">
        <f>IF(Q93=1985,IF($E93=0,"",$E93),"")</f>
        <v/>
      </c>
      <c r="DL27" s="51" t="str">
        <f>IF(Q93=1986,IF($E93=0,"",$E93),"")</f>
        <v/>
      </c>
      <c r="DM27" s="51" t="str">
        <f>IF(Q93=1987,IF($E93=0,"",$E93),"")</f>
        <v/>
      </c>
      <c r="DN27" s="51" t="str">
        <f>IF(Q93=1988,IF($E93=0,"",$E93),"")</f>
        <v/>
      </c>
      <c r="DO27" s="51" t="str">
        <f>IF(Q93=1989,IF($E93=0,"",$E93),"")</f>
        <v/>
      </c>
      <c r="DP27" s="51" t="str">
        <f>IF(Q93=1990,IF($E93=0,"",$E93),"")</f>
        <v/>
      </c>
      <c r="DQ27" s="51" t="str">
        <f>IF(Q93=1991,IF($E93=0,"",$E93),"")</f>
        <v/>
      </c>
      <c r="DR27" s="51" t="str">
        <f>IF(Q93=1992,IF($E93=0,"",$E93),"")</f>
        <v/>
      </c>
      <c r="DS27" s="51" t="str">
        <f>IF(Q93=1993,IF($E93=0,"",$E93),"")</f>
        <v/>
      </c>
      <c r="DT27" s="51" t="str">
        <f>IF(Q93=1994,IF($E93=0,"",$E93),"")</f>
        <v/>
      </c>
      <c r="DU27" s="51" t="str">
        <f>IF(Q93=1995,IF($E93=0,"",$E93),"")</f>
        <v/>
      </c>
      <c r="DV27" s="51" t="str">
        <f>IF(Q93=1996,IF($E93=0,"",$E93),"")</f>
        <v/>
      </c>
      <c r="DW27" s="51" t="str">
        <f>IF(Q93=1997,IF($E93=0,"",$E93),"")</f>
        <v/>
      </c>
      <c r="DX27" s="51" t="str">
        <f>IF(Q93=1998,IF($E93=0,"",$E93),"")</f>
        <v/>
      </c>
      <c r="DY27" s="51" t="str">
        <f>IF(Q93=1999,IF($E93=0,"",$E93),"")</f>
        <v/>
      </c>
      <c r="DZ27" s="51" t="str">
        <f>IF(Q93=2000,IF($E93=0,"",$E93),"")</f>
        <v/>
      </c>
      <c r="EA27" s="51" t="str">
        <f>IF(Q93=2001,IF($E93=0,"",$E93),"")</f>
        <v/>
      </c>
      <c r="EB27" s="51" t="str">
        <f>IF(Q93=2002,IF($E93=0,"",$E93),"")</f>
        <v/>
      </c>
      <c r="EC27" s="51" t="str">
        <f>IF(Q93=2003,IF($E93=0,"",$E93),"")</f>
        <v/>
      </c>
      <c r="ED27" s="51" t="str">
        <f>IF(Q93=2004,IF($E93=0,"",$E93),"")</f>
        <v/>
      </c>
      <c r="EE27" s="51" t="str">
        <f>IF(Q93=2005,IF($E93=0,"",$E93),"")</f>
        <v/>
      </c>
    </row>
    <row r="28" spans="1:135" ht="11.25" customHeight="1">
      <c r="A28" s="65" t="s">
        <v>144</v>
      </c>
      <c r="B28" s="65" t="s">
        <v>81</v>
      </c>
      <c r="C28" s="100" t="s">
        <v>263</v>
      </c>
      <c r="D28" s="100" t="s">
        <v>136</v>
      </c>
      <c r="E28" s="66">
        <v>1</v>
      </c>
      <c r="F28" s="65" t="s">
        <v>133</v>
      </c>
      <c r="G28" s="80">
        <v>36283</v>
      </c>
      <c r="H28" s="106">
        <v>36286</v>
      </c>
      <c r="I28" s="67"/>
      <c r="J28" s="67"/>
      <c r="K28" s="67"/>
      <c r="L28" s="66">
        <v>1</v>
      </c>
      <c r="M28" s="67"/>
      <c r="N28" s="67" t="s">
        <v>141</v>
      </c>
      <c r="O28" s="66">
        <f t="shared" si="0"/>
        <v>1</v>
      </c>
      <c r="P28" s="66">
        <f t="shared" si="1"/>
        <v>5</v>
      </c>
      <c r="Q28" s="66">
        <f t="shared" si="2"/>
        <v>1999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DC28" s="51" t="e">
        <f>IF(#REF!=1977,IF(#REF!=0,"",#REF!),"")</f>
        <v>#REF!</v>
      </c>
      <c r="DD28" s="51" t="e">
        <f>IF(#REF!=1978,IF(#REF!=0,"",#REF!),"")</f>
        <v>#REF!</v>
      </c>
      <c r="DE28" s="51" t="e">
        <f>IF(#REF!=1979,IF(#REF!=0,"",#REF!),"")</f>
        <v>#REF!</v>
      </c>
      <c r="DF28" s="51" t="e">
        <f>IF(#REF!=1980,IF(#REF!=0,"",#REF!),"")</f>
        <v>#REF!</v>
      </c>
      <c r="DG28" s="51" t="e">
        <f>IF(#REF!=1981,IF(#REF!=0,"",#REF!),"")</f>
        <v>#REF!</v>
      </c>
      <c r="DH28" s="51" t="e">
        <f>IF(#REF!=1982,IF(#REF!=0,"",#REF!),"")</f>
        <v>#REF!</v>
      </c>
      <c r="DI28" s="51" t="e">
        <f>IF(#REF!=1983,IF(#REF!=0,"",#REF!),"")</f>
        <v>#REF!</v>
      </c>
      <c r="DJ28" s="51" t="e">
        <f>IF(#REF!=1984,IF(#REF!=0,"",#REF!),"")</f>
        <v>#REF!</v>
      </c>
      <c r="DK28" s="51" t="e">
        <f>IF(#REF!=1985,IF(#REF!=0,"",#REF!),"")</f>
        <v>#REF!</v>
      </c>
      <c r="DL28" s="51" t="e">
        <f>IF(#REF!=1986,IF(#REF!=0,"",#REF!),"")</f>
        <v>#REF!</v>
      </c>
      <c r="DM28" s="51" t="e">
        <f>IF(#REF!=1987,IF(#REF!=0,"",#REF!),"")</f>
        <v>#REF!</v>
      </c>
      <c r="DN28" s="51" t="e">
        <f>IF(#REF!=1988,IF(#REF!=0,"",#REF!),"")</f>
        <v>#REF!</v>
      </c>
      <c r="DO28" s="51" t="e">
        <f>IF(#REF!=1989,IF(#REF!=0,"",#REF!),"")</f>
        <v>#REF!</v>
      </c>
      <c r="DP28" s="51" t="e">
        <f>IF(#REF!=1990,IF(#REF!=0,"",#REF!),"")</f>
        <v>#REF!</v>
      </c>
      <c r="DQ28" s="51" t="e">
        <f>IF(#REF!=1991,IF(#REF!=0,"",#REF!),"")</f>
        <v>#REF!</v>
      </c>
      <c r="DR28" s="51" t="e">
        <f>IF(#REF!=1992,IF(#REF!=0,"",#REF!),"")</f>
        <v>#REF!</v>
      </c>
      <c r="DS28" s="51" t="e">
        <f>IF(#REF!=1993,IF(#REF!=0,"",#REF!),"")</f>
        <v>#REF!</v>
      </c>
      <c r="DT28" s="51" t="e">
        <f>IF(#REF!=1994,IF(#REF!=0,"",#REF!),"")</f>
        <v>#REF!</v>
      </c>
      <c r="DU28" s="51" t="e">
        <f>IF(#REF!=1995,IF(#REF!=0,"",#REF!),"")</f>
        <v>#REF!</v>
      </c>
      <c r="DV28" s="51" t="e">
        <f>IF(#REF!=1996,IF(#REF!=0,"",#REF!),"")</f>
        <v>#REF!</v>
      </c>
      <c r="DW28" s="51" t="e">
        <f>IF(#REF!=1997,IF(#REF!=0,"",#REF!),"")</f>
        <v>#REF!</v>
      </c>
      <c r="DX28" s="51" t="e">
        <f>IF(#REF!=1998,IF(#REF!=0,"",#REF!),"")</f>
        <v>#REF!</v>
      </c>
      <c r="DY28" s="51" t="e">
        <f>IF(#REF!=1999,IF(#REF!=0,"",#REF!),"")</f>
        <v>#REF!</v>
      </c>
      <c r="DZ28" s="51" t="e">
        <f>IF(#REF!=2000,IF(#REF!=0,"",#REF!),"")</f>
        <v>#REF!</v>
      </c>
      <c r="EA28" s="51" t="e">
        <f>IF(#REF!=2001,IF(#REF!=0,"",#REF!),"")</f>
        <v>#REF!</v>
      </c>
      <c r="EB28" s="51" t="e">
        <f>IF(#REF!=2002,IF(#REF!=0,"",#REF!),"")</f>
        <v>#REF!</v>
      </c>
      <c r="EC28" s="51" t="e">
        <f>IF(#REF!=2003,IF(#REF!=0,"",#REF!),"")</f>
        <v>#REF!</v>
      </c>
      <c r="ED28" s="51" t="e">
        <f>IF(#REF!=2004,IF(#REF!=0,"",#REF!),"")</f>
        <v>#REF!</v>
      </c>
      <c r="EE28" s="51" t="e">
        <f>IF(#REF!=2005,IF(#REF!=0,"",#REF!),"")</f>
        <v>#REF!</v>
      </c>
    </row>
    <row r="29" spans="1:135" ht="11.25" customHeight="1">
      <c r="A29" s="68" t="s">
        <v>144</v>
      </c>
      <c r="B29" s="68" t="s">
        <v>81</v>
      </c>
      <c r="C29" s="99" t="s">
        <v>175</v>
      </c>
      <c r="D29" s="99" t="s">
        <v>164</v>
      </c>
      <c r="E29" s="69">
        <v>1</v>
      </c>
      <c r="F29" s="68" t="s">
        <v>133</v>
      </c>
      <c r="G29" s="81">
        <v>36300</v>
      </c>
      <c r="H29" s="105"/>
      <c r="I29" s="70"/>
      <c r="J29" s="70"/>
      <c r="K29" s="70"/>
      <c r="L29" s="69">
        <v>1</v>
      </c>
      <c r="M29" s="70"/>
      <c r="N29" s="70" t="s">
        <v>141</v>
      </c>
      <c r="O29" s="69">
        <f t="shared" si="0"/>
        <v>2</v>
      </c>
      <c r="P29" s="69">
        <f t="shared" si="1"/>
        <v>5</v>
      </c>
      <c r="Q29" s="69">
        <f t="shared" si="2"/>
        <v>1999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DC29" s="51" t="str">
        <f t="shared" ref="DC29:DC38" si="90">IF(Q94=1977,IF($E94=0,"",$E94),"")</f>
        <v/>
      </c>
      <c r="DD29" s="51" t="str">
        <f t="shared" ref="DD29:DD38" si="91">IF(Q94=1978,IF($E94=0,"",$E94),"")</f>
        <v/>
      </c>
      <c r="DE29" s="51" t="str">
        <f t="shared" ref="DE29:DE38" si="92">IF(Q94=1979,IF($E94=0,"",$E94),"")</f>
        <v/>
      </c>
      <c r="DF29" s="51" t="str">
        <f t="shared" ref="DF29:DF38" si="93">IF(Q94=1980,IF($E94=0,"",$E94),"")</f>
        <v/>
      </c>
      <c r="DG29" s="51" t="str">
        <f t="shared" ref="DG29:DG38" si="94">IF(Q94=1981,IF($E94=0,"",$E94),"")</f>
        <v/>
      </c>
      <c r="DH29" s="51" t="str">
        <f t="shared" ref="DH29:DH38" si="95">IF(Q94=1982,IF($E94=0,"",$E94),"")</f>
        <v/>
      </c>
      <c r="DI29" s="51" t="str">
        <f t="shared" ref="DI29:DI38" si="96">IF(Q94=1983,IF($E94=0,"",$E94),"")</f>
        <v/>
      </c>
      <c r="DJ29" s="51" t="str">
        <f t="shared" ref="DJ29:DJ38" si="97">IF(Q94=1984,IF($E94=0,"",$E94),"")</f>
        <v/>
      </c>
      <c r="DK29" s="51" t="str">
        <f t="shared" ref="DK29:DK38" si="98">IF(Q94=1985,IF($E94=0,"",$E94),"")</f>
        <v/>
      </c>
      <c r="DL29" s="51" t="str">
        <f t="shared" ref="DL29:DL38" si="99">IF(Q94=1986,IF($E94=0,"",$E94),"")</f>
        <v/>
      </c>
      <c r="DM29" s="51" t="str">
        <f t="shared" ref="DM29:DM38" si="100">IF(Q94=1987,IF($E94=0,"",$E94),"")</f>
        <v/>
      </c>
      <c r="DN29" s="51" t="str">
        <f t="shared" ref="DN29:DN38" si="101">IF(Q94=1988,IF($E94=0,"",$E94),"")</f>
        <v/>
      </c>
      <c r="DO29" s="51" t="str">
        <f t="shared" ref="DO29:DO38" si="102">IF(Q94=1989,IF($E94=0,"",$E94),"")</f>
        <v/>
      </c>
      <c r="DP29" s="51" t="str">
        <f t="shared" ref="DP29:DP38" si="103">IF(Q94=1990,IF($E94=0,"",$E94),"")</f>
        <v/>
      </c>
      <c r="DQ29" s="51" t="str">
        <f t="shared" ref="DQ29:DQ38" si="104">IF(Q94=1991,IF($E94=0,"",$E94),"")</f>
        <v/>
      </c>
      <c r="DR29" s="51" t="str">
        <f t="shared" ref="DR29:DR38" si="105">IF(Q94=1992,IF($E94=0,"",$E94),"")</f>
        <v/>
      </c>
      <c r="DS29" s="51" t="str">
        <f t="shared" ref="DS29:DS38" si="106">IF(Q94=1993,IF($E94=0,"",$E94),"")</f>
        <v/>
      </c>
      <c r="DT29" s="51" t="str">
        <f t="shared" ref="DT29:DT38" si="107">IF(Q94=1994,IF($E94=0,"",$E94),"")</f>
        <v/>
      </c>
      <c r="DU29" s="51" t="str">
        <f t="shared" ref="DU29:DU38" si="108">IF(Q94=1995,IF($E94=0,"",$E94),"")</f>
        <v/>
      </c>
      <c r="DV29" s="51" t="str">
        <f t="shared" ref="DV29:DV38" si="109">IF(Q94=1996,IF($E94=0,"",$E94),"")</f>
        <v/>
      </c>
      <c r="DW29" s="51" t="str">
        <f t="shared" ref="DW29:DW38" si="110">IF(Q94=1997,IF($E94=0,"",$E94),"")</f>
        <v/>
      </c>
      <c r="DX29" s="51" t="str">
        <f t="shared" ref="DX29:DX38" si="111">IF(Q94=1998,IF($E94=0,"",$E94),"")</f>
        <v/>
      </c>
      <c r="DY29" s="51" t="str">
        <f t="shared" ref="DY29:DY38" si="112">IF(Q94=1999,IF($E94=0,"",$E94),"")</f>
        <v/>
      </c>
      <c r="DZ29" s="51" t="str">
        <f t="shared" ref="DZ29:DZ38" si="113">IF(Q94=2000,IF($E94=0,"",$E94),"")</f>
        <v/>
      </c>
      <c r="EA29" s="51" t="str">
        <f t="shared" ref="EA29:EA38" si="114">IF(Q94=2001,IF($E94=0,"",$E94),"")</f>
        <v/>
      </c>
      <c r="EB29" s="51" t="str">
        <f t="shared" ref="EB29:EB38" si="115">IF(Q94=2002,IF($E94=0,"",$E94),"")</f>
        <v/>
      </c>
      <c r="EC29" s="51" t="str">
        <f t="shared" ref="EC29:EC38" si="116">IF(Q94=2003,IF($E94=0,"",$E94),"")</f>
        <v/>
      </c>
      <c r="ED29" s="51" t="str">
        <f t="shared" ref="ED29:ED38" si="117">IF(Q94=2004,IF($E94=0,"",$E94),"")</f>
        <v/>
      </c>
      <c r="EE29" s="51" t="str">
        <f t="shared" ref="EE29:EE38" si="118">IF(Q94=2005,IF($E94=0,"",$E94),"")</f>
        <v/>
      </c>
    </row>
    <row r="30" spans="1:135" ht="11.25" customHeight="1">
      <c r="A30" s="65" t="s">
        <v>144</v>
      </c>
      <c r="B30" s="65" t="s">
        <v>65</v>
      </c>
      <c r="C30" s="100" t="s">
        <v>176</v>
      </c>
      <c r="D30" s="100"/>
      <c r="E30" s="66">
        <v>1</v>
      </c>
      <c r="F30" s="65" t="s">
        <v>177</v>
      </c>
      <c r="G30" s="80">
        <v>36367</v>
      </c>
      <c r="H30" s="106">
        <v>36374</v>
      </c>
      <c r="I30" s="67"/>
      <c r="J30" s="67"/>
      <c r="K30" s="67"/>
      <c r="L30" s="66">
        <v>1</v>
      </c>
      <c r="M30" s="67"/>
      <c r="N30" s="67" t="s">
        <v>141</v>
      </c>
      <c r="O30" s="66">
        <f t="shared" si="0"/>
        <v>3</v>
      </c>
      <c r="P30" s="66">
        <f t="shared" si="1"/>
        <v>7</v>
      </c>
      <c r="Q30" s="66">
        <f t="shared" si="2"/>
        <v>1999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DC30" s="51" t="str">
        <f t="shared" si="90"/>
        <v/>
      </c>
      <c r="DD30" s="51" t="str">
        <f t="shared" si="91"/>
        <v/>
      </c>
      <c r="DE30" s="51" t="str">
        <f t="shared" si="92"/>
        <v/>
      </c>
      <c r="DF30" s="51" t="str">
        <f t="shared" si="93"/>
        <v/>
      </c>
      <c r="DG30" s="51" t="str">
        <f t="shared" si="94"/>
        <v/>
      </c>
      <c r="DH30" s="51" t="str">
        <f t="shared" si="95"/>
        <v/>
      </c>
      <c r="DI30" s="51" t="str">
        <f t="shared" si="96"/>
        <v/>
      </c>
      <c r="DJ30" s="51" t="str">
        <f t="shared" si="97"/>
        <v/>
      </c>
      <c r="DK30" s="51" t="str">
        <f t="shared" si="98"/>
        <v/>
      </c>
      <c r="DL30" s="51" t="str">
        <f t="shared" si="99"/>
        <v/>
      </c>
      <c r="DM30" s="51" t="str">
        <f t="shared" si="100"/>
        <v/>
      </c>
      <c r="DN30" s="51" t="str">
        <f t="shared" si="101"/>
        <v/>
      </c>
      <c r="DO30" s="51" t="str">
        <f t="shared" si="102"/>
        <v/>
      </c>
      <c r="DP30" s="51" t="str">
        <f t="shared" si="103"/>
        <v/>
      </c>
      <c r="DQ30" s="51" t="str">
        <f t="shared" si="104"/>
        <v/>
      </c>
      <c r="DR30" s="51" t="str">
        <f t="shared" si="105"/>
        <v/>
      </c>
      <c r="DS30" s="51" t="str">
        <f t="shared" si="106"/>
        <v/>
      </c>
      <c r="DT30" s="51" t="str">
        <f t="shared" si="107"/>
        <v/>
      </c>
      <c r="DU30" s="51" t="str">
        <f t="shared" si="108"/>
        <v/>
      </c>
      <c r="DV30" s="51" t="str">
        <f t="shared" si="109"/>
        <v/>
      </c>
      <c r="DW30" s="51" t="str">
        <f t="shared" si="110"/>
        <v/>
      </c>
      <c r="DX30" s="51" t="str">
        <f t="shared" si="111"/>
        <v/>
      </c>
      <c r="DY30" s="51" t="str">
        <f t="shared" si="112"/>
        <v/>
      </c>
      <c r="DZ30" s="51" t="str">
        <f t="shared" si="113"/>
        <v/>
      </c>
      <c r="EA30" s="51" t="str">
        <f t="shared" si="114"/>
        <v/>
      </c>
      <c r="EB30" s="51" t="str">
        <f t="shared" si="115"/>
        <v/>
      </c>
      <c r="EC30" s="51" t="str">
        <f t="shared" si="116"/>
        <v/>
      </c>
      <c r="ED30" s="51" t="str">
        <f t="shared" si="117"/>
        <v/>
      </c>
      <c r="EE30" s="51" t="str">
        <f t="shared" si="118"/>
        <v/>
      </c>
    </row>
    <row r="31" spans="1:135" ht="11.25" customHeight="1">
      <c r="A31" s="68" t="s">
        <v>144</v>
      </c>
      <c r="B31" s="68" t="s">
        <v>75</v>
      </c>
      <c r="C31" s="99" t="s">
        <v>178</v>
      </c>
      <c r="D31" s="99"/>
      <c r="E31" s="69">
        <v>1</v>
      </c>
      <c r="F31" s="68" t="s">
        <v>138</v>
      </c>
      <c r="G31" s="81">
        <v>36429</v>
      </c>
      <c r="H31" s="105">
        <v>36443</v>
      </c>
      <c r="I31" s="70"/>
      <c r="J31" s="70"/>
      <c r="K31" s="70"/>
      <c r="L31" s="69">
        <v>1</v>
      </c>
      <c r="M31" s="70"/>
      <c r="N31" s="70" t="s">
        <v>141</v>
      </c>
      <c r="O31" s="69">
        <f t="shared" si="0"/>
        <v>3</v>
      </c>
      <c r="P31" s="69">
        <f t="shared" si="1"/>
        <v>9</v>
      </c>
      <c r="Q31" s="69">
        <f t="shared" si="2"/>
        <v>1999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DC31" s="51" t="str">
        <f t="shared" si="90"/>
        <v/>
      </c>
      <c r="DD31" s="51" t="str">
        <f t="shared" si="91"/>
        <v/>
      </c>
      <c r="DE31" s="51" t="str">
        <f t="shared" si="92"/>
        <v/>
      </c>
      <c r="DF31" s="51" t="str">
        <f t="shared" si="93"/>
        <v/>
      </c>
      <c r="DG31" s="51" t="str">
        <f t="shared" si="94"/>
        <v/>
      </c>
      <c r="DH31" s="51" t="str">
        <f t="shared" si="95"/>
        <v/>
      </c>
      <c r="DI31" s="51" t="str">
        <f t="shared" si="96"/>
        <v/>
      </c>
      <c r="DJ31" s="51" t="str">
        <f t="shared" si="97"/>
        <v/>
      </c>
      <c r="DK31" s="51" t="str">
        <f t="shared" si="98"/>
        <v/>
      </c>
      <c r="DL31" s="51" t="str">
        <f t="shared" si="99"/>
        <v/>
      </c>
      <c r="DM31" s="51" t="str">
        <f t="shared" si="100"/>
        <v/>
      </c>
      <c r="DN31" s="51" t="str">
        <f t="shared" si="101"/>
        <v/>
      </c>
      <c r="DO31" s="51" t="str">
        <f t="shared" si="102"/>
        <v/>
      </c>
      <c r="DP31" s="51" t="str">
        <f t="shared" si="103"/>
        <v/>
      </c>
      <c r="DQ31" s="51" t="str">
        <f t="shared" si="104"/>
        <v/>
      </c>
      <c r="DR31" s="51" t="str">
        <f t="shared" si="105"/>
        <v/>
      </c>
      <c r="DS31" s="51" t="str">
        <f t="shared" si="106"/>
        <v/>
      </c>
      <c r="DT31" s="51" t="str">
        <f t="shared" si="107"/>
        <v/>
      </c>
      <c r="DU31" s="51" t="str">
        <f t="shared" si="108"/>
        <v/>
      </c>
      <c r="DV31" s="51" t="str">
        <f t="shared" si="109"/>
        <v/>
      </c>
      <c r="DW31" s="51" t="str">
        <f t="shared" si="110"/>
        <v/>
      </c>
      <c r="DX31" s="51" t="str">
        <f t="shared" si="111"/>
        <v/>
      </c>
      <c r="DY31" s="51" t="str">
        <f t="shared" si="112"/>
        <v/>
      </c>
      <c r="DZ31" s="51" t="str">
        <f t="shared" si="113"/>
        <v/>
      </c>
      <c r="EA31" s="51" t="str">
        <f t="shared" si="114"/>
        <v/>
      </c>
      <c r="EB31" s="51" t="str">
        <f t="shared" si="115"/>
        <v/>
      </c>
      <c r="EC31" s="51" t="str">
        <f t="shared" si="116"/>
        <v/>
      </c>
      <c r="ED31" s="51" t="str">
        <f t="shared" si="117"/>
        <v/>
      </c>
      <c r="EE31" s="51" t="str">
        <f t="shared" si="118"/>
        <v/>
      </c>
    </row>
    <row r="32" spans="1:135" ht="11.25" customHeight="1">
      <c r="A32" s="65" t="s">
        <v>144</v>
      </c>
      <c r="B32" s="65" t="s">
        <v>78</v>
      </c>
      <c r="C32" s="100" t="s">
        <v>265</v>
      </c>
      <c r="D32" s="100" t="s">
        <v>136</v>
      </c>
      <c r="E32" s="66">
        <v>1</v>
      </c>
      <c r="F32" s="65"/>
      <c r="G32" s="80">
        <v>36459</v>
      </c>
      <c r="H32" s="106"/>
      <c r="I32" s="67"/>
      <c r="J32" s="67"/>
      <c r="K32" s="67"/>
      <c r="L32" s="66">
        <v>1</v>
      </c>
      <c r="M32" s="67"/>
      <c r="N32" s="67" t="s">
        <v>141</v>
      </c>
      <c r="O32" s="66">
        <f t="shared" si="0"/>
        <v>3</v>
      </c>
      <c r="P32" s="66">
        <f t="shared" si="1"/>
        <v>10</v>
      </c>
      <c r="Q32" s="66">
        <f t="shared" si="2"/>
        <v>1999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DC32" s="51" t="str">
        <f t="shared" si="90"/>
        <v/>
      </c>
      <c r="DD32" s="51" t="str">
        <f t="shared" si="91"/>
        <v/>
      </c>
      <c r="DE32" s="51" t="str">
        <f t="shared" si="92"/>
        <v/>
      </c>
      <c r="DF32" s="51" t="str">
        <f t="shared" si="93"/>
        <v/>
      </c>
      <c r="DG32" s="51" t="str">
        <f t="shared" si="94"/>
        <v/>
      </c>
      <c r="DH32" s="51" t="str">
        <f t="shared" si="95"/>
        <v/>
      </c>
      <c r="DI32" s="51" t="str">
        <f t="shared" si="96"/>
        <v/>
      </c>
      <c r="DJ32" s="51" t="str">
        <f t="shared" si="97"/>
        <v/>
      </c>
      <c r="DK32" s="51" t="str">
        <f t="shared" si="98"/>
        <v/>
      </c>
      <c r="DL32" s="51" t="str">
        <f t="shared" si="99"/>
        <v/>
      </c>
      <c r="DM32" s="51" t="str">
        <f t="shared" si="100"/>
        <v/>
      </c>
      <c r="DN32" s="51" t="str">
        <f t="shared" si="101"/>
        <v/>
      </c>
      <c r="DO32" s="51" t="str">
        <f t="shared" si="102"/>
        <v/>
      </c>
      <c r="DP32" s="51" t="str">
        <f t="shared" si="103"/>
        <v/>
      </c>
      <c r="DQ32" s="51" t="str">
        <f t="shared" si="104"/>
        <v/>
      </c>
      <c r="DR32" s="51" t="str">
        <f t="shared" si="105"/>
        <v/>
      </c>
      <c r="DS32" s="51" t="str">
        <f t="shared" si="106"/>
        <v/>
      </c>
      <c r="DT32" s="51" t="str">
        <f t="shared" si="107"/>
        <v/>
      </c>
      <c r="DU32" s="51" t="str">
        <f t="shared" si="108"/>
        <v/>
      </c>
      <c r="DV32" s="51" t="str">
        <f t="shared" si="109"/>
        <v/>
      </c>
      <c r="DW32" s="51" t="str">
        <f t="shared" si="110"/>
        <v/>
      </c>
      <c r="DX32" s="51" t="str">
        <f t="shared" si="111"/>
        <v/>
      </c>
      <c r="DY32" s="51" t="str">
        <f t="shared" si="112"/>
        <v/>
      </c>
      <c r="DZ32" s="51" t="str">
        <f t="shared" si="113"/>
        <v/>
      </c>
      <c r="EA32" s="51" t="str">
        <f t="shared" si="114"/>
        <v/>
      </c>
      <c r="EB32" s="51" t="str">
        <f t="shared" si="115"/>
        <v/>
      </c>
      <c r="EC32" s="51" t="str">
        <f t="shared" si="116"/>
        <v/>
      </c>
      <c r="ED32" s="51" t="str">
        <f t="shared" si="117"/>
        <v/>
      </c>
      <c r="EE32" s="51" t="str">
        <f t="shared" si="118"/>
        <v/>
      </c>
    </row>
    <row r="33" spans="1:135" ht="11.25" customHeight="1">
      <c r="A33" s="68" t="s">
        <v>144</v>
      </c>
      <c r="B33" s="68" t="s">
        <v>66</v>
      </c>
      <c r="C33" s="99" t="s">
        <v>179</v>
      </c>
      <c r="D33" s="99" t="s">
        <v>180</v>
      </c>
      <c r="E33" s="69">
        <v>1</v>
      </c>
      <c r="F33" s="68" t="s">
        <v>138</v>
      </c>
      <c r="G33" s="81">
        <v>36799</v>
      </c>
      <c r="H33" s="105">
        <v>36810</v>
      </c>
      <c r="I33" s="70"/>
      <c r="J33" s="70"/>
      <c r="K33" s="70"/>
      <c r="L33" s="69">
        <v>1</v>
      </c>
      <c r="M33" s="70"/>
      <c r="N33" s="70" t="s">
        <v>141</v>
      </c>
      <c r="O33" s="69">
        <f t="shared" si="0"/>
        <v>3</v>
      </c>
      <c r="P33" s="69">
        <f t="shared" si="1"/>
        <v>9</v>
      </c>
      <c r="Q33" s="69">
        <f t="shared" si="2"/>
        <v>2000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DC33" s="51" t="str">
        <f t="shared" si="90"/>
        <v/>
      </c>
      <c r="DD33" s="51" t="str">
        <f t="shared" si="91"/>
        <v/>
      </c>
      <c r="DE33" s="51" t="str">
        <f t="shared" si="92"/>
        <v/>
      </c>
      <c r="DF33" s="51" t="str">
        <f t="shared" si="93"/>
        <v/>
      </c>
      <c r="DG33" s="51" t="str">
        <f t="shared" si="94"/>
        <v/>
      </c>
      <c r="DH33" s="51" t="str">
        <f t="shared" si="95"/>
        <v/>
      </c>
      <c r="DI33" s="51" t="str">
        <f t="shared" si="96"/>
        <v/>
      </c>
      <c r="DJ33" s="51" t="str">
        <f t="shared" si="97"/>
        <v/>
      </c>
      <c r="DK33" s="51" t="str">
        <f t="shared" si="98"/>
        <v/>
      </c>
      <c r="DL33" s="51" t="str">
        <f t="shared" si="99"/>
        <v/>
      </c>
      <c r="DM33" s="51" t="str">
        <f t="shared" si="100"/>
        <v/>
      </c>
      <c r="DN33" s="51" t="str">
        <f t="shared" si="101"/>
        <v/>
      </c>
      <c r="DO33" s="51" t="str">
        <f t="shared" si="102"/>
        <v/>
      </c>
      <c r="DP33" s="51" t="str">
        <f t="shared" si="103"/>
        <v/>
      </c>
      <c r="DQ33" s="51" t="str">
        <f t="shared" si="104"/>
        <v/>
      </c>
      <c r="DR33" s="51" t="str">
        <f t="shared" si="105"/>
        <v/>
      </c>
      <c r="DS33" s="51" t="str">
        <f t="shared" si="106"/>
        <v/>
      </c>
      <c r="DT33" s="51" t="str">
        <f t="shared" si="107"/>
        <v/>
      </c>
      <c r="DU33" s="51" t="str">
        <f t="shared" si="108"/>
        <v/>
      </c>
      <c r="DV33" s="51" t="str">
        <f t="shared" si="109"/>
        <v/>
      </c>
      <c r="DW33" s="51" t="str">
        <f t="shared" si="110"/>
        <v/>
      </c>
      <c r="DX33" s="51" t="str">
        <f t="shared" si="111"/>
        <v/>
      </c>
      <c r="DY33" s="51" t="str">
        <f t="shared" si="112"/>
        <v/>
      </c>
      <c r="DZ33" s="51" t="str">
        <f t="shared" si="113"/>
        <v/>
      </c>
      <c r="EA33" s="51" t="str">
        <f t="shared" si="114"/>
        <v/>
      </c>
      <c r="EB33" s="51" t="str">
        <f t="shared" si="115"/>
        <v/>
      </c>
      <c r="EC33" s="51" t="str">
        <f t="shared" si="116"/>
        <v/>
      </c>
      <c r="ED33" s="51" t="str">
        <f t="shared" si="117"/>
        <v/>
      </c>
      <c r="EE33" s="51" t="str">
        <f t="shared" si="118"/>
        <v/>
      </c>
    </row>
    <row r="34" spans="1:135" ht="11.25" customHeight="1">
      <c r="A34" s="65" t="s">
        <v>144</v>
      </c>
      <c r="B34" s="65" t="s">
        <v>79</v>
      </c>
      <c r="C34" s="100" t="s">
        <v>181</v>
      </c>
      <c r="D34" s="100" t="s">
        <v>140</v>
      </c>
      <c r="E34" s="66">
        <v>1</v>
      </c>
      <c r="F34" s="65" t="s">
        <v>177</v>
      </c>
      <c r="G34" s="80">
        <v>37478</v>
      </c>
      <c r="H34" s="106">
        <v>37479</v>
      </c>
      <c r="I34" s="67"/>
      <c r="J34" s="67"/>
      <c r="K34" s="67"/>
      <c r="L34" s="66">
        <v>1</v>
      </c>
      <c r="M34" s="67"/>
      <c r="N34" s="67" t="s">
        <v>141</v>
      </c>
      <c r="O34" s="66">
        <f t="shared" si="0"/>
        <v>1</v>
      </c>
      <c r="P34" s="66">
        <f t="shared" si="1"/>
        <v>8</v>
      </c>
      <c r="Q34" s="66">
        <f t="shared" si="2"/>
        <v>2002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DC34" s="51" t="str">
        <f t="shared" si="90"/>
        <v/>
      </c>
      <c r="DD34" s="51" t="str">
        <f t="shared" si="91"/>
        <v/>
      </c>
      <c r="DE34" s="51" t="str">
        <f t="shared" si="92"/>
        <v/>
      </c>
      <c r="DF34" s="51" t="str">
        <f t="shared" si="93"/>
        <v/>
      </c>
      <c r="DG34" s="51" t="str">
        <f t="shared" si="94"/>
        <v/>
      </c>
      <c r="DH34" s="51" t="str">
        <f t="shared" si="95"/>
        <v/>
      </c>
      <c r="DI34" s="51" t="str">
        <f t="shared" si="96"/>
        <v/>
      </c>
      <c r="DJ34" s="51" t="str">
        <f t="shared" si="97"/>
        <v/>
      </c>
      <c r="DK34" s="51" t="str">
        <f t="shared" si="98"/>
        <v/>
      </c>
      <c r="DL34" s="51" t="str">
        <f t="shared" si="99"/>
        <v/>
      </c>
      <c r="DM34" s="51" t="str">
        <f t="shared" si="100"/>
        <v/>
      </c>
      <c r="DN34" s="51" t="str">
        <f t="shared" si="101"/>
        <v/>
      </c>
      <c r="DO34" s="51" t="str">
        <f t="shared" si="102"/>
        <v/>
      </c>
      <c r="DP34" s="51" t="str">
        <f t="shared" si="103"/>
        <v/>
      </c>
      <c r="DQ34" s="51" t="str">
        <f t="shared" si="104"/>
        <v/>
      </c>
      <c r="DR34" s="51" t="str">
        <f t="shared" si="105"/>
        <v/>
      </c>
      <c r="DS34" s="51" t="str">
        <f t="shared" si="106"/>
        <v/>
      </c>
      <c r="DT34" s="51" t="str">
        <f t="shared" si="107"/>
        <v/>
      </c>
      <c r="DU34" s="51" t="str">
        <f t="shared" si="108"/>
        <v/>
      </c>
      <c r="DV34" s="51" t="str">
        <f t="shared" si="109"/>
        <v/>
      </c>
      <c r="DW34" s="51" t="str">
        <f t="shared" si="110"/>
        <v/>
      </c>
      <c r="DX34" s="51" t="str">
        <f t="shared" si="111"/>
        <v/>
      </c>
      <c r="DY34" s="51" t="str">
        <f t="shared" si="112"/>
        <v/>
      </c>
      <c r="DZ34" s="51" t="str">
        <f t="shared" si="113"/>
        <v/>
      </c>
      <c r="EA34" s="51" t="str">
        <f t="shared" si="114"/>
        <v/>
      </c>
      <c r="EB34" s="51" t="str">
        <f t="shared" si="115"/>
        <v/>
      </c>
      <c r="EC34" s="51" t="str">
        <f t="shared" si="116"/>
        <v/>
      </c>
      <c r="ED34" s="51" t="str">
        <f t="shared" si="117"/>
        <v/>
      </c>
      <c r="EE34" s="51" t="str">
        <f t="shared" si="118"/>
        <v/>
      </c>
    </row>
    <row r="35" spans="1:135" ht="11.25" customHeight="1">
      <c r="A35" s="68" t="s">
        <v>144</v>
      </c>
      <c r="B35" s="68" t="s">
        <v>78</v>
      </c>
      <c r="C35" s="99" t="s">
        <v>168</v>
      </c>
      <c r="D35" s="99" t="s">
        <v>136</v>
      </c>
      <c r="E35" s="69">
        <v>1</v>
      </c>
      <c r="F35" s="68" t="s">
        <v>138</v>
      </c>
      <c r="G35" s="81">
        <v>37867</v>
      </c>
      <c r="H35" s="105">
        <v>37868</v>
      </c>
      <c r="I35" s="70"/>
      <c r="J35" s="70"/>
      <c r="K35" s="70"/>
      <c r="L35" s="69">
        <v>1</v>
      </c>
      <c r="M35" s="70"/>
      <c r="N35" s="70" t="s">
        <v>141</v>
      </c>
      <c r="O35" s="69">
        <f t="shared" si="0"/>
        <v>1</v>
      </c>
      <c r="P35" s="69">
        <f t="shared" si="1"/>
        <v>9</v>
      </c>
      <c r="Q35" s="69">
        <f t="shared" si="2"/>
        <v>2003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DC35" s="51" t="str">
        <f t="shared" si="90"/>
        <v/>
      </c>
      <c r="DD35" s="51" t="str">
        <f t="shared" si="91"/>
        <v/>
      </c>
      <c r="DE35" s="51" t="str">
        <f t="shared" si="92"/>
        <v/>
      </c>
      <c r="DF35" s="51" t="str">
        <f t="shared" si="93"/>
        <v/>
      </c>
      <c r="DG35" s="51" t="str">
        <f t="shared" si="94"/>
        <v/>
      </c>
      <c r="DH35" s="51" t="str">
        <f t="shared" si="95"/>
        <v/>
      </c>
      <c r="DI35" s="51" t="str">
        <f t="shared" si="96"/>
        <v/>
      </c>
      <c r="DJ35" s="51" t="str">
        <f t="shared" si="97"/>
        <v/>
      </c>
      <c r="DK35" s="51" t="str">
        <f t="shared" si="98"/>
        <v/>
      </c>
      <c r="DL35" s="51" t="str">
        <f t="shared" si="99"/>
        <v/>
      </c>
      <c r="DM35" s="51" t="str">
        <f t="shared" si="100"/>
        <v/>
      </c>
      <c r="DN35" s="51" t="str">
        <f t="shared" si="101"/>
        <v/>
      </c>
      <c r="DO35" s="51" t="str">
        <f t="shared" si="102"/>
        <v/>
      </c>
      <c r="DP35" s="51" t="str">
        <f t="shared" si="103"/>
        <v/>
      </c>
      <c r="DQ35" s="51" t="str">
        <f t="shared" si="104"/>
        <v/>
      </c>
      <c r="DR35" s="51" t="str">
        <f t="shared" si="105"/>
        <v/>
      </c>
      <c r="DS35" s="51" t="str">
        <f t="shared" si="106"/>
        <v/>
      </c>
      <c r="DT35" s="51" t="str">
        <f t="shared" si="107"/>
        <v/>
      </c>
      <c r="DU35" s="51" t="str">
        <f t="shared" si="108"/>
        <v/>
      </c>
      <c r="DV35" s="51" t="str">
        <f t="shared" si="109"/>
        <v/>
      </c>
      <c r="DW35" s="51" t="str">
        <f t="shared" si="110"/>
        <v/>
      </c>
      <c r="DX35" s="51" t="str">
        <f t="shared" si="111"/>
        <v/>
      </c>
      <c r="DY35" s="51" t="str">
        <f t="shared" si="112"/>
        <v/>
      </c>
      <c r="DZ35" s="51" t="str">
        <f t="shared" si="113"/>
        <v/>
      </c>
      <c r="EA35" s="51" t="str">
        <f t="shared" si="114"/>
        <v/>
      </c>
      <c r="EB35" s="51" t="str">
        <f t="shared" si="115"/>
        <v/>
      </c>
      <c r="EC35" s="51" t="str">
        <f t="shared" si="116"/>
        <v/>
      </c>
      <c r="ED35" s="51" t="str">
        <f t="shared" si="117"/>
        <v/>
      </c>
      <c r="EE35" s="51" t="str">
        <f t="shared" si="118"/>
        <v/>
      </c>
    </row>
    <row r="36" spans="1:135" ht="11.25" customHeight="1">
      <c r="A36" s="65" t="s">
        <v>144</v>
      </c>
      <c r="B36" s="65" t="s">
        <v>66</v>
      </c>
      <c r="C36" s="100" t="s">
        <v>182</v>
      </c>
      <c r="D36" s="100" t="s">
        <v>134</v>
      </c>
      <c r="E36" s="66">
        <v>1</v>
      </c>
      <c r="F36" s="65"/>
      <c r="G36" s="80">
        <v>37766</v>
      </c>
      <c r="H36" s="106">
        <v>37768</v>
      </c>
      <c r="I36" s="67"/>
      <c r="J36" s="67"/>
      <c r="K36" s="67"/>
      <c r="L36" s="66">
        <v>1</v>
      </c>
      <c r="M36" s="67"/>
      <c r="N36" s="67" t="s">
        <v>141</v>
      </c>
      <c r="O36" s="66">
        <f t="shared" si="0"/>
        <v>3</v>
      </c>
      <c r="P36" s="66">
        <f t="shared" si="1"/>
        <v>5</v>
      </c>
      <c r="Q36" s="66">
        <f t="shared" si="2"/>
        <v>2003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DC36" s="51" t="str">
        <f t="shared" si="90"/>
        <v/>
      </c>
      <c r="DD36" s="51" t="str">
        <f t="shared" si="91"/>
        <v/>
      </c>
      <c r="DE36" s="51" t="str">
        <f t="shared" si="92"/>
        <v/>
      </c>
      <c r="DF36" s="51" t="str">
        <f t="shared" si="93"/>
        <v/>
      </c>
      <c r="DG36" s="51" t="str">
        <f t="shared" si="94"/>
        <v/>
      </c>
      <c r="DH36" s="51" t="str">
        <f t="shared" si="95"/>
        <v/>
      </c>
      <c r="DI36" s="51" t="str">
        <f t="shared" si="96"/>
        <v/>
      </c>
      <c r="DJ36" s="51" t="str">
        <f t="shared" si="97"/>
        <v/>
      </c>
      <c r="DK36" s="51" t="str">
        <f t="shared" si="98"/>
        <v/>
      </c>
      <c r="DL36" s="51" t="str">
        <f t="shared" si="99"/>
        <v/>
      </c>
      <c r="DM36" s="51" t="str">
        <f t="shared" si="100"/>
        <v/>
      </c>
      <c r="DN36" s="51" t="str">
        <f t="shared" si="101"/>
        <v/>
      </c>
      <c r="DO36" s="51" t="str">
        <f t="shared" si="102"/>
        <v/>
      </c>
      <c r="DP36" s="51" t="str">
        <f t="shared" si="103"/>
        <v/>
      </c>
      <c r="DQ36" s="51" t="str">
        <f t="shared" si="104"/>
        <v/>
      </c>
      <c r="DR36" s="51" t="str">
        <f t="shared" si="105"/>
        <v/>
      </c>
      <c r="DS36" s="51" t="str">
        <f t="shared" si="106"/>
        <v/>
      </c>
      <c r="DT36" s="51" t="str">
        <f t="shared" si="107"/>
        <v/>
      </c>
      <c r="DU36" s="51" t="str">
        <f t="shared" si="108"/>
        <v/>
      </c>
      <c r="DV36" s="51" t="str">
        <f t="shared" si="109"/>
        <v/>
      </c>
      <c r="DW36" s="51" t="str">
        <f t="shared" si="110"/>
        <v/>
      </c>
      <c r="DX36" s="51" t="str">
        <f t="shared" si="111"/>
        <v/>
      </c>
      <c r="DY36" s="51" t="str">
        <f t="shared" si="112"/>
        <v/>
      </c>
      <c r="DZ36" s="51" t="str">
        <f t="shared" si="113"/>
        <v/>
      </c>
      <c r="EA36" s="51" t="str">
        <f t="shared" si="114"/>
        <v/>
      </c>
      <c r="EB36" s="51" t="str">
        <f t="shared" si="115"/>
        <v/>
      </c>
      <c r="EC36" s="51" t="str">
        <f t="shared" si="116"/>
        <v/>
      </c>
      <c r="ED36" s="51" t="str">
        <f t="shared" si="117"/>
        <v/>
      </c>
      <c r="EE36" s="51" t="str">
        <f t="shared" si="118"/>
        <v/>
      </c>
    </row>
    <row r="37" spans="1:135" ht="11.25" customHeight="1">
      <c r="A37" s="71" t="s">
        <v>144</v>
      </c>
      <c r="B37" s="71" t="s">
        <v>79</v>
      </c>
      <c r="C37" s="101" t="s">
        <v>183</v>
      </c>
      <c r="D37" s="101" t="s">
        <v>140</v>
      </c>
      <c r="E37" s="72">
        <v>1</v>
      </c>
      <c r="F37" s="73"/>
      <c r="G37" s="82">
        <v>38577</v>
      </c>
      <c r="H37" s="107">
        <v>38604</v>
      </c>
      <c r="I37" s="74"/>
      <c r="J37" s="74"/>
      <c r="K37" s="74"/>
      <c r="L37" s="72">
        <v>1</v>
      </c>
      <c r="M37" s="74"/>
      <c r="N37" s="70" t="s">
        <v>141</v>
      </c>
      <c r="O37" s="69">
        <f t="shared" si="0"/>
        <v>2</v>
      </c>
      <c r="P37" s="69">
        <f t="shared" si="1"/>
        <v>8</v>
      </c>
      <c r="Q37" s="69">
        <f t="shared" si="2"/>
        <v>2005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DC37" s="51" t="str">
        <f t="shared" si="90"/>
        <v/>
      </c>
      <c r="DD37" s="51" t="str">
        <f t="shared" si="91"/>
        <v/>
      </c>
      <c r="DE37" s="51" t="str">
        <f t="shared" si="92"/>
        <v/>
      </c>
      <c r="DF37" s="51" t="str">
        <f t="shared" si="93"/>
        <v/>
      </c>
      <c r="DG37" s="51" t="str">
        <f t="shared" si="94"/>
        <v/>
      </c>
      <c r="DH37" s="51" t="str">
        <f t="shared" si="95"/>
        <v/>
      </c>
      <c r="DI37" s="51" t="str">
        <f t="shared" si="96"/>
        <v/>
      </c>
      <c r="DJ37" s="51" t="str">
        <f t="shared" si="97"/>
        <v/>
      </c>
      <c r="DK37" s="51" t="str">
        <f t="shared" si="98"/>
        <v/>
      </c>
      <c r="DL37" s="51" t="str">
        <f t="shared" si="99"/>
        <v/>
      </c>
      <c r="DM37" s="51" t="str">
        <f t="shared" si="100"/>
        <v/>
      </c>
      <c r="DN37" s="51" t="str">
        <f t="shared" si="101"/>
        <v/>
      </c>
      <c r="DO37" s="51" t="str">
        <f t="shared" si="102"/>
        <v/>
      </c>
      <c r="DP37" s="51" t="str">
        <f t="shared" si="103"/>
        <v/>
      </c>
      <c r="DQ37" s="51" t="str">
        <f t="shared" si="104"/>
        <v/>
      </c>
      <c r="DR37" s="51" t="str">
        <f t="shared" si="105"/>
        <v/>
      </c>
      <c r="DS37" s="51" t="str">
        <f t="shared" si="106"/>
        <v/>
      </c>
      <c r="DT37" s="51" t="str">
        <f t="shared" si="107"/>
        <v/>
      </c>
      <c r="DU37" s="51" t="str">
        <f t="shared" si="108"/>
        <v/>
      </c>
      <c r="DV37" s="51" t="str">
        <f t="shared" si="109"/>
        <v/>
      </c>
      <c r="DW37" s="51" t="str">
        <f t="shared" si="110"/>
        <v/>
      </c>
      <c r="DX37" s="51" t="str">
        <f t="shared" si="111"/>
        <v/>
      </c>
      <c r="DY37" s="51" t="str">
        <f t="shared" si="112"/>
        <v/>
      </c>
      <c r="DZ37" s="51" t="str">
        <f t="shared" si="113"/>
        <v/>
      </c>
      <c r="EA37" s="51" t="str">
        <f t="shared" si="114"/>
        <v/>
      </c>
      <c r="EB37" s="51" t="str">
        <f t="shared" si="115"/>
        <v/>
      </c>
      <c r="EC37" s="51" t="str">
        <f t="shared" si="116"/>
        <v/>
      </c>
      <c r="ED37" s="51" t="str">
        <f t="shared" si="117"/>
        <v/>
      </c>
      <c r="EE37" s="51" t="str">
        <f t="shared" si="118"/>
        <v/>
      </c>
    </row>
    <row r="38" spans="1:135" ht="11.25" customHeight="1">
      <c r="A38" s="75" t="s">
        <v>144</v>
      </c>
      <c r="B38" s="75" t="s">
        <v>66</v>
      </c>
      <c r="C38" s="102" t="s">
        <v>184</v>
      </c>
      <c r="D38" s="102" t="s">
        <v>185</v>
      </c>
      <c r="E38" s="76">
        <v>1</v>
      </c>
      <c r="F38" s="77"/>
      <c r="G38" s="83">
        <v>38608</v>
      </c>
      <c r="H38" s="108">
        <v>38620</v>
      </c>
      <c r="I38" s="78"/>
      <c r="J38" s="78"/>
      <c r="K38" s="78"/>
      <c r="L38" s="76">
        <v>1</v>
      </c>
      <c r="M38" s="78"/>
      <c r="N38" s="67" t="s">
        <v>141</v>
      </c>
      <c r="O38" s="66">
        <f t="shared" si="0"/>
        <v>2</v>
      </c>
      <c r="P38" s="66">
        <f t="shared" si="1"/>
        <v>9</v>
      </c>
      <c r="Q38" s="66">
        <f t="shared" si="2"/>
        <v>2005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DC38" s="51" t="str">
        <f t="shared" si="90"/>
        <v/>
      </c>
      <c r="DD38" s="51" t="str">
        <f t="shared" si="91"/>
        <v/>
      </c>
      <c r="DE38" s="51" t="str">
        <f t="shared" si="92"/>
        <v/>
      </c>
      <c r="DF38" s="51" t="str">
        <f t="shared" si="93"/>
        <v/>
      </c>
      <c r="DG38" s="51" t="str">
        <f t="shared" si="94"/>
        <v/>
      </c>
      <c r="DH38" s="51" t="str">
        <f t="shared" si="95"/>
        <v/>
      </c>
      <c r="DI38" s="51" t="str">
        <f t="shared" si="96"/>
        <v/>
      </c>
      <c r="DJ38" s="51" t="str">
        <f t="shared" si="97"/>
        <v/>
      </c>
      <c r="DK38" s="51" t="str">
        <f t="shared" si="98"/>
        <v/>
      </c>
      <c r="DL38" s="51" t="str">
        <f t="shared" si="99"/>
        <v/>
      </c>
      <c r="DM38" s="51" t="str">
        <f t="shared" si="100"/>
        <v/>
      </c>
      <c r="DN38" s="51" t="str">
        <f t="shared" si="101"/>
        <v/>
      </c>
      <c r="DO38" s="51" t="str">
        <f t="shared" si="102"/>
        <v/>
      </c>
      <c r="DP38" s="51" t="str">
        <f t="shared" si="103"/>
        <v/>
      </c>
      <c r="DQ38" s="51" t="str">
        <f t="shared" si="104"/>
        <v/>
      </c>
      <c r="DR38" s="51" t="str">
        <f t="shared" si="105"/>
        <v/>
      </c>
      <c r="DS38" s="51" t="str">
        <f t="shared" si="106"/>
        <v/>
      </c>
      <c r="DT38" s="51" t="str">
        <f t="shared" si="107"/>
        <v/>
      </c>
      <c r="DU38" s="51" t="str">
        <f t="shared" si="108"/>
        <v/>
      </c>
      <c r="DV38" s="51" t="str">
        <f t="shared" si="109"/>
        <v/>
      </c>
      <c r="DW38" s="51" t="str">
        <f t="shared" si="110"/>
        <v/>
      </c>
      <c r="DX38" s="51" t="str">
        <f t="shared" si="111"/>
        <v/>
      </c>
      <c r="DY38" s="51" t="str">
        <f t="shared" si="112"/>
        <v/>
      </c>
      <c r="DZ38" s="51" t="str">
        <f t="shared" si="113"/>
        <v/>
      </c>
      <c r="EA38" s="51" t="str">
        <f t="shared" si="114"/>
        <v/>
      </c>
      <c r="EB38" s="51" t="str">
        <f t="shared" si="115"/>
        <v/>
      </c>
      <c r="EC38" s="51" t="str">
        <f t="shared" si="116"/>
        <v/>
      </c>
      <c r="ED38" s="51" t="str">
        <f t="shared" si="117"/>
        <v/>
      </c>
      <c r="EE38" s="51" t="str">
        <f t="shared" si="118"/>
        <v/>
      </c>
    </row>
    <row r="39" spans="1:135" ht="11.25" customHeight="1">
      <c r="A39" s="71" t="s">
        <v>144</v>
      </c>
      <c r="B39" s="71" t="s">
        <v>81</v>
      </c>
      <c r="C39" s="101" t="s">
        <v>186</v>
      </c>
      <c r="D39" s="101"/>
      <c r="E39" s="72">
        <v>1</v>
      </c>
      <c r="F39" s="73"/>
      <c r="G39" s="82">
        <v>38622</v>
      </c>
      <c r="H39" s="107">
        <v>38645</v>
      </c>
      <c r="I39" s="74"/>
      <c r="J39" s="74"/>
      <c r="K39" s="74"/>
      <c r="L39" s="72">
        <v>1</v>
      </c>
      <c r="M39" s="74"/>
      <c r="N39" s="70" t="s">
        <v>141</v>
      </c>
      <c r="O39" s="69">
        <f t="shared" si="0"/>
        <v>3</v>
      </c>
      <c r="P39" s="69">
        <f t="shared" si="1"/>
        <v>9</v>
      </c>
      <c r="Q39" s="69">
        <f t="shared" si="2"/>
        <v>2005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DC39" s="51" t="str">
        <f t="shared" ref="DC39:DC70" si="119">IF(Q104=1977,IF($E104=0,"",$E104),"")</f>
        <v/>
      </c>
      <c r="DD39" s="51" t="str">
        <f t="shared" ref="DD39:DD70" si="120">IF(Q104=1978,IF($E104=0,"",$E104),"")</f>
        <v/>
      </c>
      <c r="DE39" s="51" t="str">
        <f t="shared" ref="DE39:DE70" si="121">IF(Q104=1979,IF($E104=0,"",$E104),"")</f>
        <v/>
      </c>
      <c r="DF39" s="51" t="str">
        <f t="shared" ref="DF39:DF70" si="122">IF(Q104=1980,IF($E104=0,"",$E104),"")</f>
        <v/>
      </c>
      <c r="DG39" s="51" t="str">
        <f t="shared" ref="DG39:DG70" si="123">IF(Q104=1981,IF($E104=0,"",$E104),"")</f>
        <v/>
      </c>
      <c r="DH39" s="51" t="str">
        <f t="shared" ref="DH39:DH70" si="124">IF(Q104=1982,IF($E104=0,"",$E104),"")</f>
        <v/>
      </c>
      <c r="DI39" s="51" t="str">
        <f t="shared" ref="DI39:DI70" si="125">IF(Q104=1983,IF($E104=0,"",$E104),"")</f>
        <v/>
      </c>
      <c r="DJ39" s="51" t="str">
        <f t="shared" ref="DJ39:DJ70" si="126">IF(Q104=1984,IF($E104=0,"",$E104),"")</f>
        <v/>
      </c>
      <c r="DK39" s="51" t="str">
        <f t="shared" ref="DK39:DK70" si="127">IF(Q104=1985,IF($E104=0,"",$E104),"")</f>
        <v/>
      </c>
      <c r="DL39" s="51" t="str">
        <f t="shared" ref="DL39:DL70" si="128">IF(Q104=1986,IF($E104=0,"",$E104),"")</f>
        <v/>
      </c>
      <c r="DM39" s="51" t="str">
        <f t="shared" ref="DM39:DM70" si="129">IF(Q104=1987,IF($E104=0,"",$E104),"")</f>
        <v/>
      </c>
      <c r="DN39" s="51" t="str">
        <f t="shared" ref="DN39:DN70" si="130">IF(Q104=1988,IF($E104=0,"",$E104),"")</f>
        <v/>
      </c>
      <c r="DO39" s="51" t="str">
        <f t="shared" ref="DO39:DO70" si="131">IF(Q104=1989,IF($E104=0,"",$E104),"")</f>
        <v/>
      </c>
      <c r="DP39" s="51" t="str">
        <f t="shared" ref="DP39:DP70" si="132">IF(Q104=1990,IF($E104=0,"",$E104),"")</f>
        <v/>
      </c>
      <c r="DQ39" s="51" t="str">
        <f t="shared" ref="DQ39:DQ70" si="133">IF(Q104=1991,IF($E104=0,"",$E104),"")</f>
        <v/>
      </c>
      <c r="DR39" s="51" t="str">
        <f t="shared" ref="DR39:DR70" si="134">IF(Q104=1992,IF($E104=0,"",$E104),"")</f>
        <v/>
      </c>
      <c r="DS39" s="51" t="str">
        <f t="shared" ref="DS39:DS70" si="135">IF(Q104=1993,IF($E104=0,"",$E104),"")</f>
        <v/>
      </c>
      <c r="DT39" s="51" t="str">
        <f t="shared" ref="DT39:DT70" si="136">IF(Q104=1994,IF($E104=0,"",$E104),"")</f>
        <v/>
      </c>
      <c r="DU39" s="51" t="str">
        <f t="shared" ref="DU39:DU70" si="137">IF(Q104=1995,IF($E104=0,"",$E104),"")</f>
        <v/>
      </c>
      <c r="DV39" s="51" t="str">
        <f t="shared" ref="DV39:DV70" si="138">IF(Q104=1996,IF($E104=0,"",$E104),"")</f>
        <v/>
      </c>
      <c r="DW39" s="51" t="str">
        <f t="shared" ref="DW39:DW70" si="139">IF(Q104=1997,IF($E104=0,"",$E104),"")</f>
        <v/>
      </c>
      <c r="DX39" s="51" t="str">
        <f t="shared" ref="DX39:DX70" si="140">IF(Q104=1998,IF($E104=0,"",$E104),"")</f>
        <v/>
      </c>
      <c r="DY39" s="51" t="str">
        <f t="shared" ref="DY39:DY70" si="141">IF(Q104=1999,IF($E104=0,"",$E104),"")</f>
        <v/>
      </c>
      <c r="DZ39" s="51" t="str">
        <f t="shared" ref="DZ39:DZ70" si="142">IF(Q104=2000,IF($E104=0,"",$E104),"")</f>
        <v/>
      </c>
      <c r="EA39" s="51" t="str">
        <f t="shared" ref="EA39:EA70" si="143">IF(Q104=2001,IF($E104=0,"",$E104),"")</f>
        <v/>
      </c>
      <c r="EB39" s="51" t="str">
        <f t="shared" ref="EB39:EB70" si="144">IF(Q104=2002,IF($E104=0,"",$E104),"")</f>
        <v/>
      </c>
      <c r="EC39" s="51" t="str">
        <f t="shared" ref="EC39:EC70" si="145">IF(Q104=2003,IF($E104=0,"",$E104),"")</f>
        <v/>
      </c>
      <c r="ED39" s="51" t="str">
        <f t="shared" ref="ED39:ED70" si="146">IF(Q104=2004,IF($E104=0,"",$E104),"")</f>
        <v/>
      </c>
      <c r="EE39" s="51" t="str">
        <f t="shared" ref="EE39:EE70" si="147">IF(Q104=2005,IF($E104=0,"",$E104),"")</f>
        <v/>
      </c>
    </row>
    <row r="40" spans="1:135" ht="11.25" customHeight="1">
      <c r="A40" s="75" t="s">
        <v>144</v>
      </c>
      <c r="B40" s="75" t="s">
        <v>79</v>
      </c>
      <c r="C40" s="102" t="s">
        <v>187</v>
      </c>
      <c r="D40" s="102" t="s">
        <v>140</v>
      </c>
      <c r="E40" s="76">
        <v>1</v>
      </c>
      <c r="F40" s="77"/>
      <c r="G40" s="83">
        <v>38628</v>
      </c>
      <c r="H40" s="108">
        <v>38629</v>
      </c>
      <c r="I40" s="78"/>
      <c r="J40" s="78"/>
      <c r="K40" s="78"/>
      <c r="L40" s="76">
        <v>1</v>
      </c>
      <c r="M40" s="78"/>
      <c r="N40" s="67" t="s">
        <v>141</v>
      </c>
      <c r="O40" s="66">
        <f t="shared" si="0"/>
        <v>1</v>
      </c>
      <c r="P40" s="66">
        <f t="shared" si="1"/>
        <v>10</v>
      </c>
      <c r="Q40" s="66">
        <f t="shared" si="2"/>
        <v>2005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DC40" s="51" t="str">
        <f t="shared" si="119"/>
        <v/>
      </c>
      <c r="DD40" s="51" t="str">
        <f t="shared" si="120"/>
        <v/>
      </c>
      <c r="DE40" s="51" t="str">
        <f t="shared" si="121"/>
        <v/>
      </c>
      <c r="DF40" s="51" t="str">
        <f t="shared" si="122"/>
        <v/>
      </c>
      <c r="DG40" s="51" t="str">
        <f t="shared" si="123"/>
        <v/>
      </c>
      <c r="DH40" s="51" t="str">
        <f t="shared" si="124"/>
        <v/>
      </c>
      <c r="DI40" s="51" t="str">
        <f t="shared" si="125"/>
        <v/>
      </c>
      <c r="DJ40" s="51" t="str">
        <f t="shared" si="126"/>
        <v/>
      </c>
      <c r="DK40" s="51" t="str">
        <f t="shared" si="127"/>
        <v/>
      </c>
      <c r="DL40" s="51" t="str">
        <f t="shared" si="128"/>
        <v/>
      </c>
      <c r="DM40" s="51" t="str">
        <f t="shared" si="129"/>
        <v/>
      </c>
      <c r="DN40" s="51" t="str">
        <f t="shared" si="130"/>
        <v/>
      </c>
      <c r="DO40" s="51" t="str">
        <f t="shared" si="131"/>
        <v/>
      </c>
      <c r="DP40" s="51" t="str">
        <f t="shared" si="132"/>
        <v/>
      </c>
      <c r="DQ40" s="51" t="str">
        <f t="shared" si="133"/>
        <v/>
      </c>
      <c r="DR40" s="51" t="str">
        <f t="shared" si="134"/>
        <v/>
      </c>
      <c r="DS40" s="51" t="str">
        <f t="shared" si="135"/>
        <v/>
      </c>
      <c r="DT40" s="51" t="str">
        <f t="shared" si="136"/>
        <v/>
      </c>
      <c r="DU40" s="51" t="str">
        <f t="shared" si="137"/>
        <v/>
      </c>
      <c r="DV40" s="51" t="str">
        <f t="shared" si="138"/>
        <v/>
      </c>
      <c r="DW40" s="51" t="str">
        <f t="shared" si="139"/>
        <v/>
      </c>
      <c r="DX40" s="51" t="str">
        <f t="shared" si="140"/>
        <v/>
      </c>
      <c r="DY40" s="51" t="str">
        <f t="shared" si="141"/>
        <v/>
      </c>
      <c r="DZ40" s="51" t="str">
        <f t="shared" si="142"/>
        <v/>
      </c>
      <c r="EA40" s="51" t="str">
        <f t="shared" si="143"/>
        <v/>
      </c>
      <c r="EB40" s="51" t="str">
        <f t="shared" si="144"/>
        <v/>
      </c>
      <c r="EC40" s="51" t="str">
        <f t="shared" si="145"/>
        <v/>
      </c>
      <c r="ED40" s="51" t="str">
        <f t="shared" si="146"/>
        <v/>
      </c>
      <c r="EE40" s="51" t="str">
        <f t="shared" si="147"/>
        <v/>
      </c>
    </row>
    <row r="41" spans="1:135" ht="11.25" customHeight="1">
      <c r="A41" s="71" t="s">
        <v>144</v>
      </c>
      <c r="B41" s="71" t="s">
        <v>79</v>
      </c>
      <c r="C41" s="101" t="s">
        <v>188</v>
      </c>
      <c r="D41" s="101" t="s">
        <v>139</v>
      </c>
      <c r="E41" s="72">
        <v>1</v>
      </c>
      <c r="F41" s="73"/>
      <c r="G41" s="82">
        <v>38662</v>
      </c>
      <c r="H41" s="107"/>
      <c r="I41" s="74"/>
      <c r="J41" s="74"/>
      <c r="K41" s="74"/>
      <c r="L41" s="72">
        <v>1</v>
      </c>
      <c r="M41" s="74"/>
      <c r="N41" s="70" t="s">
        <v>141</v>
      </c>
      <c r="O41" s="69">
        <f t="shared" si="0"/>
        <v>1</v>
      </c>
      <c r="P41" s="69">
        <f t="shared" si="1"/>
        <v>11</v>
      </c>
      <c r="Q41" s="69">
        <f t="shared" si="2"/>
        <v>2005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DC41" s="51" t="str">
        <f t="shared" si="119"/>
        <v/>
      </c>
      <c r="DD41" s="51" t="str">
        <f t="shared" si="120"/>
        <v/>
      </c>
      <c r="DE41" s="51" t="str">
        <f t="shared" si="121"/>
        <v/>
      </c>
      <c r="DF41" s="51" t="str">
        <f t="shared" si="122"/>
        <v/>
      </c>
      <c r="DG41" s="51" t="str">
        <f t="shared" si="123"/>
        <v/>
      </c>
      <c r="DH41" s="51" t="str">
        <f t="shared" si="124"/>
        <v/>
      </c>
      <c r="DI41" s="51" t="str">
        <f t="shared" si="125"/>
        <v/>
      </c>
      <c r="DJ41" s="51" t="str">
        <f t="shared" si="126"/>
        <v/>
      </c>
      <c r="DK41" s="51" t="str">
        <f t="shared" si="127"/>
        <v/>
      </c>
      <c r="DL41" s="51" t="str">
        <f t="shared" si="128"/>
        <v/>
      </c>
      <c r="DM41" s="51" t="str">
        <f t="shared" si="129"/>
        <v/>
      </c>
      <c r="DN41" s="51" t="str">
        <f t="shared" si="130"/>
        <v/>
      </c>
      <c r="DO41" s="51" t="str">
        <f t="shared" si="131"/>
        <v/>
      </c>
      <c r="DP41" s="51" t="str">
        <f t="shared" si="132"/>
        <v/>
      </c>
      <c r="DQ41" s="51" t="str">
        <f t="shared" si="133"/>
        <v/>
      </c>
      <c r="DR41" s="51" t="str">
        <f t="shared" si="134"/>
        <v/>
      </c>
      <c r="DS41" s="51" t="str">
        <f t="shared" si="135"/>
        <v/>
      </c>
      <c r="DT41" s="51" t="str">
        <f t="shared" si="136"/>
        <v/>
      </c>
      <c r="DU41" s="51" t="str">
        <f t="shared" si="137"/>
        <v/>
      </c>
      <c r="DV41" s="51" t="str">
        <f t="shared" si="138"/>
        <v/>
      </c>
      <c r="DW41" s="51" t="str">
        <f t="shared" si="139"/>
        <v/>
      </c>
      <c r="DX41" s="51" t="str">
        <f t="shared" si="140"/>
        <v/>
      </c>
      <c r="DY41" s="51" t="str">
        <f t="shared" si="141"/>
        <v/>
      </c>
      <c r="DZ41" s="51" t="str">
        <f t="shared" si="142"/>
        <v/>
      </c>
      <c r="EA41" s="51" t="str">
        <f t="shared" si="143"/>
        <v/>
      </c>
      <c r="EB41" s="51" t="str">
        <f t="shared" si="144"/>
        <v/>
      </c>
      <c r="EC41" s="51" t="str">
        <f t="shared" si="145"/>
        <v/>
      </c>
      <c r="ED41" s="51" t="str">
        <f t="shared" si="146"/>
        <v/>
      </c>
      <c r="EE41" s="51" t="str">
        <f t="shared" si="147"/>
        <v/>
      </c>
    </row>
    <row r="42" spans="1:135" ht="11.25" customHeight="1">
      <c r="A42" s="75" t="s">
        <v>144</v>
      </c>
      <c r="B42" s="75" t="s">
        <v>77</v>
      </c>
      <c r="C42" s="103" t="s">
        <v>266</v>
      </c>
      <c r="D42" s="102"/>
      <c r="E42" s="76">
        <v>1</v>
      </c>
      <c r="F42" s="77"/>
      <c r="G42" s="83">
        <v>38975</v>
      </c>
      <c r="H42" s="108">
        <v>38993</v>
      </c>
      <c r="I42" s="78"/>
      <c r="J42" s="78"/>
      <c r="K42" s="78"/>
      <c r="L42" s="76">
        <v>1</v>
      </c>
      <c r="M42" s="78"/>
      <c r="N42" s="67" t="s">
        <v>141</v>
      </c>
      <c r="O42" s="66">
        <f t="shared" si="0"/>
        <v>2</v>
      </c>
      <c r="P42" s="66">
        <f t="shared" si="1"/>
        <v>9</v>
      </c>
      <c r="Q42" s="66">
        <f t="shared" si="2"/>
        <v>2006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DC42" s="51" t="str">
        <f t="shared" si="119"/>
        <v/>
      </c>
      <c r="DD42" s="51" t="str">
        <f t="shared" si="120"/>
        <v/>
      </c>
      <c r="DE42" s="51" t="str">
        <f t="shared" si="121"/>
        <v/>
      </c>
      <c r="DF42" s="51" t="str">
        <f t="shared" si="122"/>
        <v/>
      </c>
      <c r="DG42" s="51" t="str">
        <f t="shared" si="123"/>
        <v/>
      </c>
      <c r="DH42" s="51" t="str">
        <f t="shared" si="124"/>
        <v/>
      </c>
      <c r="DI42" s="51" t="str">
        <f t="shared" si="125"/>
        <v/>
      </c>
      <c r="DJ42" s="51" t="str">
        <f t="shared" si="126"/>
        <v/>
      </c>
      <c r="DK42" s="51" t="str">
        <f t="shared" si="127"/>
        <v/>
      </c>
      <c r="DL42" s="51" t="str">
        <f t="shared" si="128"/>
        <v/>
      </c>
      <c r="DM42" s="51" t="str">
        <f t="shared" si="129"/>
        <v/>
      </c>
      <c r="DN42" s="51" t="str">
        <f t="shared" si="130"/>
        <v/>
      </c>
      <c r="DO42" s="51" t="str">
        <f t="shared" si="131"/>
        <v/>
      </c>
      <c r="DP42" s="51" t="str">
        <f t="shared" si="132"/>
        <v/>
      </c>
      <c r="DQ42" s="51" t="str">
        <f t="shared" si="133"/>
        <v/>
      </c>
      <c r="DR42" s="51" t="str">
        <f t="shared" si="134"/>
        <v/>
      </c>
      <c r="DS42" s="51" t="str">
        <f t="shared" si="135"/>
        <v/>
      </c>
      <c r="DT42" s="51" t="str">
        <f t="shared" si="136"/>
        <v/>
      </c>
      <c r="DU42" s="51" t="str">
        <f t="shared" si="137"/>
        <v/>
      </c>
      <c r="DV42" s="51" t="str">
        <f t="shared" si="138"/>
        <v/>
      </c>
      <c r="DW42" s="51" t="str">
        <f t="shared" si="139"/>
        <v/>
      </c>
      <c r="DX42" s="51" t="str">
        <f t="shared" si="140"/>
        <v/>
      </c>
      <c r="DY42" s="51" t="str">
        <f t="shared" si="141"/>
        <v/>
      </c>
      <c r="DZ42" s="51" t="str">
        <f t="shared" si="142"/>
        <v/>
      </c>
      <c r="EA42" s="51" t="str">
        <f t="shared" si="143"/>
        <v/>
      </c>
      <c r="EB42" s="51" t="str">
        <f t="shared" si="144"/>
        <v/>
      </c>
      <c r="EC42" s="51" t="str">
        <f t="shared" si="145"/>
        <v/>
      </c>
      <c r="ED42" s="51" t="str">
        <f t="shared" si="146"/>
        <v/>
      </c>
      <c r="EE42" s="51" t="str">
        <f t="shared" si="147"/>
        <v/>
      </c>
    </row>
    <row r="43" spans="1:135" ht="11.25" customHeight="1">
      <c r="A43" s="71" t="s">
        <v>144</v>
      </c>
      <c r="B43" s="71" t="s">
        <v>66</v>
      </c>
      <c r="C43" s="101" t="s">
        <v>182</v>
      </c>
      <c r="D43" s="101" t="s">
        <v>134</v>
      </c>
      <c r="E43" s="72">
        <v>1</v>
      </c>
      <c r="F43" s="73"/>
      <c r="G43" s="82">
        <v>39208</v>
      </c>
      <c r="H43" s="107">
        <v>39216</v>
      </c>
      <c r="I43" s="74"/>
      <c r="J43" s="74"/>
      <c r="K43" s="74"/>
      <c r="L43" s="72">
        <v>1</v>
      </c>
      <c r="M43" s="74"/>
      <c r="N43" s="70" t="s">
        <v>141</v>
      </c>
      <c r="O43" s="69">
        <f t="shared" si="0"/>
        <v>1</v>
      </c>
      <c r="P43" s="69">
        <f t="shared" si="1"/>
        <v>5</v>
      </c>
      <c r="Q43" s="69">
        <f t="shared" si="2"/>
        <v>2007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DC43" s="51" t="str">
        <f t="shared" si="119"/>
        <v/>
      </c>
      <c r="DD43" s="51" t="str">
        <f t="shared" si="120"/>
        <v/>
      </c>
      <c r="DE43" s="51" t="str">
        <f t="shared" si="121"/>
        <v/>
      </c>
      <c r="DF43" s="51" t="str">
        <f t="shared" si="122"/>
        <v/>
      </c>
      <c r="DG43" s="51" t="str">
        <f t="shared" si="123"/>
        <v/>
      </c>
      <c r="DH43" s="51" t="str">
        <f t="shared" si="124"/>
        <v/>
      </c>
      <c r="DI43" s="51" t="str">
        <f t="shared" si="125"/>
        <v/>
      </c>
      <c r="DJ43" s="51" t="str">
        <f t="shared" si="126"/>
        <v/>
      </c>
      <c r="DK43" s="51" t="str">
        <f t="shared" si="127"/>
        <v/>
      </c>
      <c r="DL43" s="51" t="str">
        <f t="shared" si="128"/>
        <v/>
      </c>
      <c r="DM43" s="51" t="str">
        <f t="shared" si="129"/>
        <v/>
      </c>
      <c r="DN43" s="51" t="str">
        <f t="shared" si="130"/>
        <v/>
      </c>
      <c r="DO43" s="51" t="str">
        <f t="shared" si="131"/>
        <v/>
      </c>
      <c r="DP43" s="51" t="str">
        <f t="shared" si="132"/>
        <v/>
      </c>
      <c r="DQ43" s="51" t="str">
        <f t="shared" si="133"/>
        <v/>
      </c>
      <c r="DR43" s="51" t="str">
        <f t="shared" si="134"/>
        <v/>
      </c>
      <c r="DS43" s="51" t="str">
        <f t="shared" si="135"/>
        <v/>
      </c>
      <c r="DT43" s="51" t="str">
        <f t="shared" si="136"/>
        <v/>
      </c>
      <c r="DU43" s="51" t="str">
        <f t="shared" si="137"/>
        <v/>
      </c>
      <c r="DV43" s="51" t="str">
        <f t="shared" si="138"/>
        <v/>
      </c>
      <c r="DW43" s="51" t="str">
        <f t="shared" si="139"/>
        <v/>
      </c>
      <c r="DX43" s="51" t="str">
        <f t="shared" si="140"/>
        <v/>
      </c>
      <c r="DY43" s="51" t="str">
        <f t="shared" si="141"/>
        <v/>
      </c>
      <c r="DZ43" s="51" t="str">
        <f t="shared" si="142"/>
        <v/>
      </c>
      <c r="EA43" s="51" t="str">
        <f t="shared" si="143"/>
        <v/>
      </c>
      <c r="EB43" s="51" t="str">
        <f t="shared" si="144"/>
        <v/>
      </c>
      <c r="EC43" s="51" t="str">
        <f t="shared" si="145"/>
        <v/>
      </c>
      <c r="ED43" s="51" t="str">
        <f t="shared" si="146"/>
        <v/>
      </c>
      <c r="EE43" s="51" t="str">
        <f t="shared" si="147"/>
        <v/>
      </c>
    </row>
    <row r="44" spans="1:135" ht="11.25" customHeight="1">
      <c r="A44" s="75" t="s">
        <v>144</v>
      </c>
      <c r="B44" s="75" t="s">
        <v>79</v>
      </c>
      <c r="C44" s="102" t="s">
        <v>189</v>
      </c>
      <c r="D44" s="102" t="s">
        <v>140</v>
      </c>
      <c r="E44" s="76">
        <v>1</v>
      </c>
      <c r="F44" s="77" t="s">
        <v>138</v>
      </c>
      <c r="G44" s="83">
        <v>39326</v>
      </c>
      <c r="H44" s="108"/>
      <c r="I44" s="78"/>
      <c r="J44" s="78"/>
      <c r="K44" s="78"/>
      <c r="L44" s="76">
        <v>1</v>
      </c>
      <c r="M44" s="78"/>
      <c r="N44" s="67" t="s">
        <v>141</v>
      </c>
      <c r="O44" s="66">
        <f t="shared" si="0"/>
        <v>1</v>
      </c>
      <c r="P44" s="66">
        <f t="shared" si="1"/>
        <v>9</v>
      </c>
      <c r="Q44" s="66">
        <f t="shared" si="2"/>
        <v>2007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DC44" s="51" t="str">
        <f t="shared" si="119"/>
        <v/>
      </c>
      <c r="DD44" s="51" t="str">
        <f t="shared" si="120"/>
        <v/>
      </c>
      <c r="DE44" s="51" t="str">
        <f t="shared" si="121"/>
        <v/>
      </c>
      <c r="DF44" s="51" t="str">
        <f t="shared" si="122"/>
        <v/>
      </c>
      <c r="DG44" s="51" t="str">
        <f t="shared" si="123"/>
        <v/>
      </c>
      <c r="DH44" s="51" t="str">
        <f t="shared" si="124"/>
        <v/>
      </c>
      <c r="DI44" s="51" t="str">
        <f t="shared" si="125"/>
        <v/>
      </c>
      <c r="DJ44" s="51" t="str">
        <f t="shared" si="126"/>
        <v/>
      </c>
      <c r="DK44" s="51" t="str">
        <f t="shared" si="127"/>
        <v/>
      </c>
      <c r="DL44" s="51" t="str">
        <f t="shared" si="128"/>
        <v/>
      </c>
      <c r="DM44" s="51" t="str">
        <f t="shared" si="129"/>
        <v/>
      </c>
      <c r="DN44" s="51" t="str">
        <f t="shared" si="130"/>
        <v/>
      </c>
      <c r="DO44" s="51" t="str">
        <f t="shared" si="131"/>
        <v/>
      </c>
      <c r="DP44" s="51" t="str">
        <f t="shared" si="132"/>
        <v/>
      </c>
      <c r="DQ44" s="51" t="str">
        <f t="shared" si="133"/>
        <v/>
      </c>
      <c r="DR44" s="51" t="str">
        <f t="shared" si="134"/>
        <v/>
      </c>
      <c r="DS44" s="51" t="str">
        <f t="shared" si="135"/>
        <v/>
      </c>
      <c r="DT44" s="51" t="str">
        <f t="shared" si="136"/>
        <v/>
      </c>
      <c r="DU44" s="51" t="str">
        <f t="shared" si="137"/>
        <v/>
      </c>
      <c r="DV44" s="51" t="str">
        <f t="shared" si="138"/>
        <v/>
      </c>
      <c r="DW44" s="51" t="str">
        <f t="shared" si="139"/>
        <v/>
      </c>
      <c r="DX44" s="51" t="str">
        <f t="shared" si="140"/>
        <v/>
      </c>
      <c r="DY44" s="51" t="str">
        <f t="shared" si="141"/>
        <v/>
      </c>
      <c r="DZ44" s="51" t="str">
        <f t="shared" si="142"/>
        <v/>
      </c>
      <c r="EA44" s="51" t="str">
        <f t="shared" si="143"/>
        <v/>
      </c>
      <c r="EB44" s="51" t="str">
        <f t="shared" si="144"/>
        <v/>
      </c>
      <c r="EC44" s="51" t="str">
        <f t="shared" si="145"/>
        <v/>
      </c>
      <c r="ED44" s="51" t="str">
        <f t="shared" si="146"/>
        <v/>
      </c>
      <c r="EE44" s="51" t="str">
        <f t="shared" si="147"/>
        <v/>
      </c>
    </row>
    <row r="45" spans="1:135" ht="11.25" customHeight="1">
      <c r="A45" s="71" t="s">
        <v>144</v>
      </c>
      <c r="B45" s="71" t="s">
        <v>78</v>
      </c>
      <c r="C45" s="101" t="s">
        <v>168</v>
      </c>
      <c r="D45" s="101" t="s">
        <v>136</v>
      </c>
      <c r="E45" s="72">
        <v>1</v>
      </c>
      <c r="F45" s="73" t="s">
        <v>138</v>
      </c>
      <c r="G45" s="82">
        <v>39344</v>
      </c>
      <c r="H45" s="107">
        <v>39353</v>
      </c>
      <c r="I45" s="74"/>
      <c r="J45" s="74"/>
      <c r="K45" s="74"/>
      <c r="L45" s="72">
        <v>1</v>
      </c>
      <c r="M45" s="74"/>
      <c r="N45" s="70" t="s">
        <v>141</v>
      </c>
      <c r="O45" s="69">
        <f t="shared" si="0"/>
        <v>2</v>
      </c>
      <c r="P45" s="69">
        <f t="shared" si="1"/>
        <v>9</v>
      </c>
      <c r="Q45" s="69">
        <f t="shared" si="2"/>
        <v>2007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DC45" s="51" t="str">
        <f t="shared" si="119"/>
        <v/>
      </c>
      <c r="DD45" s="51" t="str">
        <f t="shared" si="120"/>
        <v/>
      </c>
      <c r="DE45" s="51" t="str">
        <f t="shared" si="121"/>
        <v/>
      </c>
      <c r="DF45" s="51" t="str">
        <f t="shared" si="122"/>
        <v/>
      </c>
      <c r="DG45" s="51" t="str">
        <f t="shared" si="123"/>
        <v/>
      </c>
      <c r="DH45" s="51" t="str">
        <f t="shared" si="124"/>
        <v/>
      </c>
      <c r="DI45" s="51" t="str">
        <f t="shared" si="125"/>
        <v/>
      </c>
      <c r="DJ45" s="51" t="str">
        <f t="shared" si="126"/>
        <v/>
      </c>
      <c r="DK45" s="51" t="str">
        <f t="shared" si="127"/>
        <v/>
      </c>
      <c r="DL45" s="51" t="str">
        <f t="shared" si="128"/>
        <v/>
      </c>
      <c r="DM45" s="51" t="str">
        <f t="shared" si="129"/>
        <v/>
      </c>
      <c r="DN45" s="51" t="str">
        <f t="shared" si="130"/>
        <v/>
      </c>
      <c r="DO45" s="51" t="str">
        <f t="shared" si="131"/>
        <v/>
      </c>
      <c r="DP45" s="51" t="str">
        <f t="shared" si="132"/>
        <v/>
      </c>
      <c r="DQ45" s="51" t="str">
        <f t="shared" si="133"/>
        <v/>
      </c>
      <c r="DR45" s="51" t="str">
        <f t="shared" si="134"/>
        <v/>
      </c>
      <c r="DS45" s="51" t="str">
        <f t="shared" si="135"/>
        <v/>
      </c>
      <c r="DT45" s="51" t="str">
        <f t="shared" si="136"/>
        <v/>
      </c>
      <c r="DU45" s="51" t="str">
        <f t="shared" si="137"/>
        <v/>
      </c>
      <c r="DV45" s="51" t="str">
        <f t="shared" si="138"/>
        <v/>
      </c>
      <c r="DW45" s="51" t="str">
        <f t="shared" si="139"/>
        <v/>
      </c>
      <c r="DX45" s="51" t="str">
        <f t="shared" si="140"/>
        <v/>
      </c>
      <c r="DY45" s="51" t="str">
        <f t="shared" si="141"/>
        <v/>
      </c>
      <c r="DZ45" s="51" t="str">
        <f t="shared" si="142"/>
        <v/>
      </c>
      <c r="EA45" s="51" t="str">
        <f t="shared" si="143"/>
        <v/>
      </c>
      <c r="EB45" s="51" t="str">
        <f t="shared" si="144"/>
        <v/>
      </c>
      <c r="EC45" s="51" t="str">
        <f t="shared" si="145"/>
        <v/>
      </c>
      <c r="ED45" s="51" t="str">
        <f t="shared" si="146"/>
        <v/>
      </c>
      <c r="EE45" s="51" t="str">
        <f t="shared" si="147"/>
        <v/>
      </c>
    </row>
    <row r="46" spans="1:135" ht="11.25" customHeight="1">
      <c r="A46" s="75" t="s">
        <v>144</v>
      </c>
      <c r="B46" s="75" t="s">
        <v>78</v>
      </c>
      <c r="C46" s="102" t="s">
        <v>190</v>
      </c>
      <c r="D46" s="102"/>
      <c r="E46" s="76">
        <v>0</v>
      </c>
      <c r="F46" s="77" t="s">
        <v>138</v>
      </c>
      <c r="G46" s="83">
        <v>39361</v>
      </c>
      <c r="H46" s="108">
        <v>39363</v>
      </c>
      <c r="I46" s="78"/>
      <c r="J46" s="78"/>
      <c r="K46" s="78"/>
      <c r="L46" s="76">
        <v>0</v>
      </c>
      <c r="M46" s="78"/>
      <c r="N46" s="78" t="s">
        <v>191</v>
      </c>
      <c r="O46" s="66">
        <f t="shared" si="0"/>
        <v>1</v>
      </c>
      <c r="P46" s="66">
        <f t="shared" si="1"/>
        <v>10</v>
      </c>
      <c r="Q46" s="66">
        <f t="shared" si="2"/>
        <v>2007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DC46" s="51" t="str">
        <f t="shared" si="119"/>
        <v/>
      </c>
      <c r="DD46" s="51" t="str">
        <f t="shared" si="120"/>
        <v/>
      </c>
      <c r="DE46" s="51" t="str">
        <f t="shared" si="121"/>
        <v/>
      </c>
      <c r="DF46" s="51" t="str">
        <f t="shared" si="122"/>
        <v/>
      </c>
      <c r="DG46" s="51" t="str">
        <f t="shared" si="123"/>
        <v/>
      </c>
      <c r="DH46" s="51" t="str">
        <f t="shared" si="124"/>
        <v/>
      </c>
      <c r="DI46" s="51" t="str">
        <f t="shared" si="125"/>
        <v/>
      </c>
      <c r="DJ46" s="51" t="str">
        <f t="shared" si="126"/>
        <v/>
      </c>
      <c r="DK46" s="51" t="str">
        <f t="shared" si="127"/>
        <v/>
      </c>
      <c r="DL46" s="51" t="str">
        <f t="shared" si="128"/>
        <v/>
      </c>
      <c r="DM46" s="51" t="str">
        <f t="shared" si="129"/>
        <v/>
      </c>
      <c r="DN46" s="51" t="str">
        <f t="shared" si="130"/>
        <v/>
      </c>
      <c r="DO46" s="51" t="str">
        <f t="shared" si="131"/>
        <v/>
      </c>
      <c r="DP46" s="51" t="str">
        <f t="shared" si="132"/>
        <v/>
      </c>
      <c r="DQ46" s="51" t="str">
        <f t="shared" si="133"/>
        <v/>
      </c>
      <c r="DR46" s="51" t="str">
        <f t="shared" si="134"/>
        <v/>
      </c>
      <c r="DS46" s="51" t="str">
        <f t="shared" si="135"/>
        <v/>
      </c>
      <c r="DT46" s="51" t="str">
        <f t="shared" si="136"/>
        <v/>
      </c>
      <c r="DU46" s="51" t="str">
        <f t="shared" si="137"/>
        <v/>
      </c>
      <c r="DV46" s="51" t="str">
        <f t="shared" si="138"/>
        <v/>
      </c>
      <c r="DW46" s="51" t="str">
        <f t="shared" si="139"/>
        <v/>
      </c>
      <c r="DX46" s="51" t="str">
        <f t="shared" si="140"/>
        <v/>
      </c>
      <c r="DY46" s="51" t="str">
        <f t="shared" si="141"/>
        <v/>
      </c>
      <c r="DZ46" s="51" t="str">
        <f t="shared" si="142"/>
        <v/>
      </c>
      <c r="EA46" s="51" t="str">
        <f t="shared" si="143"/>
        <v/>
      </c>
      <c r="EB46" s="51" t="str">
        <f t="shared" si="144"/>
        <v/>
      </c>
      <c r="EC46" s="51" t="str">
        <f t="shared" si="145"/>
        <v/>
      </c>
      <c r="ED46" s="51" t="str">
        <f t="shared" si="146"/>
        <v/>
      </c>
      <c r="EE46" s="51" t="str">
        <f t="shared" si="147"/>
        <v/>
      </c>
    </row>
    <row r="47" spans="1:135" ht="11.25" customHeight="1">
      <c r="A47" s="71" t="s">
        <v>144</v>
      </c>
      <c r="B47" s="71" t="s">
        <v>65</v>
      </c>
      <c r="C47" s="101" t="s">
        <v>159</v>
      </c>
      <c r="D47" s="101"/>
      <c r="E47" s="72">
        <v>1</v>
      </c>
      <c r="F47" s="73" t="s">
        <v>138</v>
      </c>
      <c r="G47" s="82">
        <v>39396</v>
      </c>
      <c r="H47" s="107">
        <v>39516</v>
      </c>
      <c r="I47" s="74"/>
      <c r="J47" s="74"/>
      <c r="K47" s="74"/>
      <c r="L47" s="72">
        <v>1</v>
      </c>
      <c r="M47" s="74"/>
      <c r="N47" s="74" t="s">
        <v>141</v>
      </c>
      <c r="O47" s="69">
        <f>IF(DAY(G47)&lt;=10,1,IF(DAY(G47)&gt;20,3,2))</f>
        <v>1</v>
      </c>
      <c r="P47" s="69">
        <f>MONTH(G47)</f>
        <v>11</v>
      </c>
      <c r="Q47" s="69">
        <f>YEAR(G47)</f>
        <v>2007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DC47" s="51" t="str">
        <f t="shared" si="119"/>
        <v/>
      </c>
      <c r="DD47" s="51" t="str">
        <f t="shared" si="120"/>
        <v/>
      </c>
      <c r="DE47" s="51" t="str">
        <f t="shared" si="121"/>
        <v/>
      </c>
      <c r="DF47" s="51" t="str">
        <f t="shared" si="122"/>
        <v/>
      </c>
      <c r="DG47" s="51" t="str">
        <f t="shared" si="123"/>
        <v/>
      </c>
      <c r="DH47" s="51" t="str">
        <f t="shared" si="124"/>
        <v/>
      </c>
      <c r="DI47" s="51" t="str">
        <f t="shared" si="125"/>
        <v/>
      </c>
      <c r="DJ47" s="51" t="str">
        <f t="shared" si="126"/>
        <v/>
      </c>
      <c r="DK47" s="51" t="str">
        <f t="shared" si="127"/>
        <v/>
      </c>
      <c r="DL47" s="51" t="str">
        <f t="shared" si="128"/>
        <v/>
      </c>
      <c r="DM47" s="51" t="str">
        <f t="shared" si="129"/>
        <v/>
      </c>
      <c r="DN47" s="51" t="str">
        <f t="shared" si="130"/>
        <v/>
      </c>
      <c r="DO47" s="51" t="str">
        <f t="shared" si="131"/>
        <v/>
      </c>
      <c r="DP47" s="51" t="str">
        <f t="shared" si="132"/>
        <v/>
      </c>
      <c r="DQ47" s="51" t="str">
        <f t="shared" si="133"/>
        <v/>
      </c>
      <c r="DR47" s="51" t="str">
        <f t="shared" si="134"/>
        <v/>
      </c>
      <c r="DS47" s="51" t="str">
        <f t="shared" si="135"/>
        <v/>
      </c>
      <c r="DT47" s="51" t="str">
        <f t="shared" si="136"/>
        <v/>
      </c>
      <c r="DU47" s="51" t="str">
        <f t="shared" si="137"/>
        <v/>
      </c>
      <c r="DV47" s="51" t="str">
        <f t="shared" si="138"/>
        <v/>
      </c>
      <c r="DW47" s="51" t="str">
        <f t="shared" si="139"/>
        <v/>
      </c>
      <c r="DX47" s="51" t="str">
        <f t="shared" si="140"/>
        <v/>
      </c>
      <c r="DY47" s="51" t="str">
        <f t="shared" si="141"/>
        <v/>
      </c>
      <c r="DZ47" s="51" t="str">
        <f t="shared" si="142"/>
        <v/>
      </c>
      <c r="EA47" s="51" t="str">
        <f t="shared" si="143"/>
        <v/>
      </c>
      <c r="EB47" s="51" t="str">
        <f t="shared" si="144"/>
        <v/>
      </c>
      <c r="EC47" s="51" t="str">
        <f t="shared" si="145"/>
        <v/>
      </c>
      <c r="ED47" s="51" t="str">
        <f t="shared" si="146"/>
        <v/>
      </c>
      <c r="EE47" s="51" t="str">
        <f t="shared" si="147"/>
        <v/>
      </c>
    </row>
    <row r="48" spans="1:135" ht="11.25" customHeight="1">
      <c r="A48" s="75" t="s">
        <v>144</v>
      </c>
      <c r="B48" s="75" t="s">
        <v>73</v>
      </c>
      <c r="C48" s="102" t="s">
        <v>268</v>
      </c>
      <c r="D48" s="102"/>
      <c r="E48" s="76">
        <v>1</v>
      </c>
      <c r="F48" s="77" t="s">
        <v>138</v>
      </c>
      <c r="G48" s="83">
        <v>39694</v>
      </c>
      <c r="H48" s="108">
        <v>39715</v>
      </c>
      <c r="I48" s="78"/>
      <c r="J48" s="78"/>
      <c r="K48" s="78"/>
      <c r="L48" s="76">
        <v>1</v>
      </c>
      <c r="M48" s="78"/>
      <c r="N48" s="78" t="s">
        <v>141</v>
      </c>
      <c r="O48" s="66">
        <f t="shared" ref="O48:O85" si="148">IF(DAY(G48)&lt;=10,1,IF(DAY(G48)&gt;20,3,2))</f>
        <v>1</v>
      </c>
      <c r="P48" s="66">
        <f t="shared" ref="P48:P85" si="149">MONTH(G48)</f>
        <v>9</v>
      </c>
      <c r="Q48" s="66">
        <f t="shared" ref="Q48:Q85" si="150">YEAR(G48)</f>
        <v>2008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DC48" s="51" t="str">
        <f t="shared" si="119"/>
        <v/>
      </c>
      <c r="DD48" s="51" t="str">
        <f t="shared" si="120"/>
        <v/>
      </c>
      <c r="DE48" s="51" t="str">
        <f t="shared" si="121"/>
        <v/>
      </c>
      <c r="DF48" s="51" t="str">
        <f t="shared" si="122"/>
        <v/>
      </c>
      <c r="DG48" s="51" t="str">
        <f t="shared" si="123"/>
        <v/>
      </c>
      <c r="DH48" s="51" t="str">
        <f t="shared" si="124"/>
        <v/>
      </c>
      <c r="DI48" s="51" t="str">
        <f t="shared" si="125"/>
        <v/>
      </c>
      <c r="DJ48" s="51" t="str">
        <f t="shared" si="126"/>
        <v/>
      </c>
      <c r="DK48" s="51" t="str">
        <f t="shared" si="127"/>
        <v/>
      </c>
      <c r="DL48" s="51" t="str">
        <f t="shared" si="128"/>
        <v/>
      </c>
      <c r="DM48" s="51" t="str">
        <f t="shared" si="129"/>
        <v/>
      </c>
      <c r="DN48" s="51" t="str">
        <f t="shared" si="130"/>
        <v/>
      </c>
      <c r="DO48" s="51" t="str">
        <f t="shared" si="131"/>
        <v/>
      </c>
      <c r="DP48" s="51" t="str">
        <f t="shared" si="132"/>
        <v/>
      </c>
      <c r="DQ48" s="51" t="str">
        <f t="shared" si="133"/>
        <v/>
      </c>
      <c r="DR48" s="51" t="str">
        <f t="shared" si="134"/>
        <v/>
      </c>
      <c r="DS48" s="51" t="str">
        <f t="shared" si="135"/>
        <v/>
      </c>
      <c r="DT48" s="51" t="str">
        <f t="shared" si="136"/>
        <v/>
      </c>
      <c r="DU48" s="51" t="str">
        <f t="shared" si="137"/>
        <v/>
      </c>
      <c r="DV48" s="51" t="str">
        <f t="shared" si="138"/>
        <v/>
      </c>
      <c r="DW48" s="51" t="str">
        <f t="shared" si="139"/>
        <v/>
      </c>
      <c r="DX48" s="51" t="str">
        <f t="shared" si="140"/>
        <v/>
      </c>
      <c r="DY48" s="51" t="str">
        <f t="shared" si="141"/>
        <v/>
      </c>
      <c r="DZ48" s="51" t="str">
        <f t="shared" si="142"/>
        <v/>
      </c>
      <c r="EA48" s="51" t="str">
        <f t="shared" si="143"/>
        <v/>
      </c>
      <c r="EB48" s="51" t="str">
        <f t="shared" si="144"/>
        <v/>
      </c>
      <c r="EC48" s="51" t="str">
        <f t="shared" si="145"/>
        <v/>
      </c>
      <c r="ED48" s="51" t="str">
        <f t="shared" si="146"/>
        <v/>
      </c>
      <c r="EE48" s="51" t="str">
        <f t="shared" si="147"/>
        <v/>
      </c>
    </row>
    <row r="49" spans="1:135" ht="11.25" customHeight="1">
      <c r="A49" s="71" t="s">
        <v>144</v>
      </c>
      <c r="B49" s="71" t="s">
        <v>79</v>
      </c>
      <c r="C49" s="101" t="s">
        <v>192</v>
      </c>
      <c r="D49" s="101" t="s">
        <v>193</v>
      </c>
      <c r="E49" s="72">
        <v>1</v>
      </c>
      <c r="F49" s="73" t="s">
        <v>138</v>
      </c>
      <c r="G49" s="82">
        <v>39723</v>
      </c>
      <c r="H49" s="107"/>
      <c r="I49" s="74"/>
      <c r="J49" s="74"/>
      <c r="K49" s="74"/>
      <c r="L49" s="72">
        <v>1</v>
      </c>
      <c r="M49" s="74"/>
      <c r="N49" s="74" t="s">
        <v>141</v>
      </c>
      <c r="O49" s="69">
        <f t="shared" si="148"/>
        <v>1</v>
      </c>
      <c r="P49" s="69">
        <f t="shared" si="149"/>
        <v>10</v>
      </c>
      <c r="Q49" s="69">
        <f t="shared" si="150"/>
        <v>2008</v>
      </c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DC49" s="51" t="str">
        <f t="shared" si="119"/>
        <v/>
      </c>
      <c r="DD49" s="51" t="str">
        <f t="shared" si="120"/>
        <v/>
      </c>
      <c r="DE49" s="51" t="str">
        <f t="shared" si="121"/>
        <v/>
      </c>
      <c r="DF49" s="51" t="str">
        <f t="shared" si="122"/>
        <v/>
      </c>
      <c r="DG49" s="51" t="str">
        <f t="shared" si="123"/>
        <v/>
      </c>
      <c r="DH49" s="51" t="str">
        <f t="shared" si="124"/>
        <v/>
      </c>
      <c r="DI49" s="51" t="str">
        <f t="shared" si="125"/>
        <v/>
      </c>
      <c r="DJ49" s="51" t="str">
        <f t="shared" si="126"/>
        <v/>
      </c>
      <c r="DK49" s="51" t="str">
        <f t="shared" si="127"/>
        <v/>
      </c>
      <c r="DL49" s="51" t="str">
        <f t="shared" si="128"/>
        <v/>
      </c>
      <c r="DM49" s="51" t="str">
        <f t="shared" si="129"/>
        <v/>
      </c>
      <c r="DN49" s="51" t="str">
        <f t="shared" si="130"/>
        <v/>
      </c>
      <c r="DO49" s="51" t="str">
        <f t="shared" si="131"/>
        <v/>
      </c>
      <c r="DP49" s="51" t="str">
        <f t="shared" si="132"/>
        <v/>
      </c>
      <c r="DQ49" s="51" t="str">
        <f t="shared" si="133"/>
        <v/>
      </c>
      <c r="DR49" s="51" t="str">
        <f t="shared" si="134"/>
        <v/>
      </c>
      <c r="DS49" s="51" t="str">
        <f t="shared" si="135"/>
        <v/>
      </c>
      <c r="DT49" s="51" t="str">
        <f t="shared" si="136"/>
        <v/>
      </c>
      <c r="DU49" s="51" t="str">
        <f t="shared" si="137"/>
        <v/>
      </c>
      <c r="DV49" s="51" t="str">
        <f t="shared" si="138"/>
        <v/>
      </c>
      <c r="DW49" s="51" t="str">
        <f t="shared" si="139"/>
        <v/>
      </c>
      <c r="DX49" s="51" t="str">
        <f t="shared" si="140"/>
        <v/>
      </c>
      <c r="DY49" s="51" t="str">
        <f t="shared" si="141"/>
        <v/>
      </c>
      <c r="DZ49" s="51" t="str">
        <f t="shared" si="142"/>
        <v/>
      </c>
      <c r="EA49" s="51" t="str">
        <f t="shared" si="143"/>
        <v/>
      </c>
      <c r="EB49" s="51" t="str">
        <f t="shared" si="144"/>
        <v/>
      </c>
      <c r="EC49" s="51" t="str">
        <f t="shared" si="145"/>
        <v/>
      </c>
      <c r="ED49" s="51" t="str">
        <f t="shared" si="146"/>
        <v/>
      </c>
      <c r="EE49" s="51" t="str">
        <f t="shared" si="147"/>
        <v/>
      </c>
    </row>
    <row r="50" spans="1:135" ht="11.25" customHeight="1">
      <c r="A50" s="75" t="s">
        <v>144</v>
      </c>
      <c r="B50" s="75" t="s">
        <v>66</v>
      </c>
      <c r="C50" s="102" t="s">
        <v>182</v>
      </c>
      <c r="D50" s="102" t="s">
        <v>134</v>
      </c>
      <c r="E50" s="76">
        <v>1</v>
      </c>
      <c r="F50" s="77"/>
      <c r="G50" s="83">
        <v>39929</v>
      </c>
      <c r="H50" s="108"/>
      <c r="I50" s="78"/>
      <c r="J50" s="78"/>
      <c r="K50" s="78"/>
      <c r="L50" s="76">
        <v>1</v>
      </c>
      <c r="M50" s="78"/>
      <c r="N50" s="78" t="s">
        <v>141</v>
      </c>
      <c r="O50" s="66">
        <f t="shared" si="148"/>
        <v>3</v>
      </c>
      <c r="P50" s="66">
        <f t="shared" si="149"/>
        <v>4</v>
      </c>
      <c r="Q50" s="66">
        <f t="shared" si="150"/>
        <v>2009</v>
      </c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DC50" s="51" t="str">
        <f t="shared" si="119"/>
        <v/>
      </c>
      <c r="DD50" s="51" t="str">
        <f t="shared" si="120"/>
        <v/>
      </c>
      <c r="DE50" s="51" t="str">
        <f t="shared" si="121"/>
        <v/>
      </c>
      <c r="DF50" s="51" t="str">
        <f t="shared" si="122"/>
        <v/>
      </c>
      <c r="DG50" s="51" t="str">
        <f t="shared" si="123"/>
        <v/>
      </c>
      <c r="DH50" s="51" t="str">
        <f t="shared" si="124"/>
        <v/>
      </c>
      <c r="DI50" s="51" t="str">
        <f t="shared" si="125"/>
        <v/>
      </c>
      <c r="DJ50" s="51" t="str">
        <f t="shared" si="126"/>
        <v/>
      </c>
      <c r="DK50" s="51" t="str">
        <f t="shared" si="127"/>
        <v/>
      </c>
      <c r="DL50" s="51" t="str">
        <f t="shared" si="128"/>
        <v/>
      </c>
      <c r="DM50" s="51" t="str">
        <f t="shared" si="129"/>
        <v/>
      </c>
      <c r="DN50" s="51" t="str">
        <f t="shared" si="130"/>
        <v/>
      </c>
      <c r="DO50" s="51" t="str">
        <f t="shared" si="131"/>
        <v/>
      </c>
      <c r="DP50" s="51" t="str">
        <f t="shared" si="132"/>
        <v/>
      </c>
      <c r="DQ50" s="51" t="str">
        <f t="shared" si="133"/>
        <v/>
      </c>
      <c r="DR50" s="51" t="str">
        <f t="shared" si="134"/>
        <v/>
      </c>
      <c r="DS50" s="51" t="str">
        <f t="shared" si="135"/>
        <v/>
      </c>
      <c r="DT50" s="51" t="str">
        <f t="shared" si="136"/>
        <v/>
      </c>
      <c r="DU50" s="51" t="str">
        <f t="shared" si="137"/>
        <v/>
      </c>
      <c r="DV50" s="51" t="str">
        <f t="shared" si="138"/>
        <v/>
      </c>
      <c r="DW50" s="51" t="str">
        <f t="shared" si="139"/>
        <v/>
      </c>
      <c r="DX50" s="51" t="str">
        <f t="shared" si="140"/>
        <v/>
      </c>
      <c r="DY50" s="51" t="str">
        <f t="shared" si="141"/>
        <v/>
      </c>
      <c r="DZ50" s="51" t="str">
        <f t="shared" si="142"/>
        <v/>
      </c>
      <c r="EA50" s="51" t="str">
        <f t="shared" si="143"/>
        <v/>
      </c>
      <c r="EB50" s="51" t="str">
        <f t="shared" si="144"/>
        <v/>
      </c>
      <c r="EC50" s="51" t="str">
        <f t="shared" si="145"/>
        <v/>
      </c>
      <c r="ED50" s="51" t="str">
        <f t="shared" si="146"/>
        <v/>
      </c>
      <c r="EE50" s="51" t="str">
        <f t="shared" si="147"/>
        <v/>
      </c>
    </row>
    <row r="51" spans="1:135" ht="11.25" customHeight="1">
      <c r="A51" s="71" t="s">
        <v>144</v>
      </c>
      <c r="B51" s="71" t="s">
        <v>75</v>
      </c>
      <c r="C51" s="101" t="s">
        <v>145</v>
      </c>
      <c r="D51" s="101"/>
      <c r="E51" s="72">
        <v>1</v>
      </c>
      <c r="F51" s="73"/>
      <c r="G51" s="82">
        <v>40016</v>
      </c>
      <c r="H51" s="107">
        <v>40167</v>
      </c>
      <c r="I51" s="74"/>
      <c r="J51" s="74"/>
      <c r="K51" s="74"/>
      <c r="L51" s="72">
        <v>1</v>
      </c>
      <c r="M51" s="74"/>
      <c r="N51" s="74" t="s">
        <v>141</v>
      </c>
      <c r="O51" s="69">
        <f t="shared" si="148"/>
        <v>3</v>
      </c>
      <c r="P51" s="69">
        <f t="shared" si="149"/>
        <v>7</v>
      </c>
      <c r="Q51" s="69">
        <f t="shared" si="150"/>
        <v>2009</v>
      </c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DC51" s="51" t="str">
        <f t="shared" si="119"/>
        <v/>
      </c>
      <c r="DD51" s="51" t="str">
        <f t="shared" si="120"/>
        <v/>
      </c>
      <c r="DE51" s="51" t="str">
        <f t="shared" si="121"/>
        <v/>
      </c>
      <c r="DF51" s="51" t="str">
        <f t="shared" si="122"/>
        <v/>
      </c>
      <c r="DG51" s="51" t="str">
        <f t="shared" si="123"/>
        <v/>
      </c>
      <c r="DH51" s="51" t="str">
        <f t="shared" si="124"/>
        <v/>
      </c>
      <c r="DI51" s="51" t="str">
        <f t="shared" si="125"/>
        <v/>
      </c>
      <c r="DJ51" s="51" t="str">
        <f t="shared" si="126"/>
        <v/>
      </c>
      <c r="DK51" s="51" t="str">
        <f t="shared" si="127"/>
        <v/>
      </c>
      <c r="DL51" s="51" t="str">
        <f t="shared" si="128"/>
        <v/>
      </c>
      <c r="DM51" s="51" t="str">
        <f t="shared" si="129"/>
        <v/>
      </c>
      <c r="DN51" s="51" t="str">
        <f t="shared" si="130"/>
        <v/>
      </c>
      <c r="DO51" s="51" t="str">
        <f t="shared" si="131"/>
        <v/>
      </c>
      <c r="DP51" s="51" t="str">
        <f t="shared" si="132"/>
        <v/>
      </c>
      <c r="DQ51" s="51" t="str">
        <f t="shared" si="133"/>
        <v/>
      </c>
      <c r="DR51" s="51" t="str">
        <f t="shared" si="134"/>
        <v/>
      </c>
      <c r="DS51" s="51" t="str">
        <f t="shared" si="135"/>
        <v/>
      </c>
      <c r="DT51" s="51" t="str">
        <f t="shared" si="136"/>
        <v/>
      </c>
      <c r="DU51" s="51" t="str">
        <f t="shared" si="137"/>
        <v/>
      </c>
      <c r="DV51" s="51" t="str">
        <f t="shared" si="138"/>
        <v/>
      </c>
      <c r="DW51" s="51" t="str">
        <f t="shared" si="139"/>
        <v/>
      </c>
      <c r="DX51" s="51" t="str">
        <f t="shared" si="140"/>
        <v/>
      </c>
      <c r="DY51" s="51" t="str">
        <f t="shared" si="141"/>
        <v/>
      </c>
      <c r="DZ51" s="51" t="str">
        <f t="shared" si="142"/>
        <v/>
      </c>
      <c r="EA51" s="51" t="str">
        <f t="shared" si="143"/>
        <v/>
      </c>
      <c r="EB51" s="51" t="str">
        <f t="shared" si="144"/>
        <v/>
      </c>
      <c r="EC51" s="51" t="str">
        <f t="shared" si="145"/>
        <v/>
      </c>
      <c r="ED51" s="51" t="str">
        <f t="shared" si="146"/>
        <v/>
      </c>
      <c r="EE51" s="51" t="str">
        <f t="shared" si="147"/>
        <v/>
      </c>
    </row>
    <row r="52" spans="1:135" ht="11.25" customHeight="1">
      <c r="A52" s="75" t="s">
        <v>144</v>
      </c>
      <c r="B52" s="75" t="s">
        <v>77</v>
      </c>
      <c r="C52" s="102" t="s">
        <v>171</v>
      </c>
      <c r="D52" s="102"/>
      <c r="E52" s="76">
        <v>1</v>
      </c>
      <c r="F52" s="77" t="s">
        <v>138</v>
      </c>
      <c r="G52" s="83">
        <v>40072</v>
      </c>
      <c r="H52" s="108">
        <v>40074</v>
      </c>
      <c r="I52" s="78"/>
      <c r="J52" s="78"/>
      <c r="K52" s="78"/>
      <c r="L52" s="76">
        <v>1</v>
      </c>
      <c r="M52" s="78"/>
      <c r="N52" s="78" t="s">
        <v>141</v>
      </c>
      <c r="O52" s="66">
        <f t="shared" si="148"/>
        <v>2</v>
      </c>
      <c r="P52" s="66">
        <f t="shared" si="149"/>
        <v>9</v>
      </c>
      <c r="Q52" s="66">
        <f t="shared" si="150"/>
        <v>2009</v>
      </c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DC52" s="51" t="str">
        <f t="shared" si="119"/>
        <v/>
      </c>
      <c r="DD52" s="51" t="str">
        <f t="shared" si="120"/>
        <v/>
      </c>
      <c r="DE52" s="51" t="str">
        <f t="shared" si="121"/>
        <v/>
      </c>
      <c r="DF52" s="51" t="str">
        <f t="shared" si="122"/>
        <v/>
      </c>
      <c r="DG52" s="51" t="str">
        <f t="shared" si="123"/>
        <v/>
      </c>
      <c r="DH52" s="51" t="str">
        <f t="shared" si="124"/>
        <v/>
      </c>
      <c r="DI52" s="51" t="str">
        <f t="shared" si="125"/>
        <v/>
      </c>
      <c r="DJ52" s="51" t="str">
        <f t="shared" si="126"/>
        <v/>
      </c>
      <c r="DK52" s="51" t="str">
        <f t="shared" si="127"/>
        <v/>
      </c>
      <c r="DL52" s="51" t="str">
        <f t="shared" si="128"/>
        <v/>
      </c>
      <c r="DM52" s="51" t="str">
        <f t="shared" si="129"/>
        <v/>
      </c>
      <c r="DN52" s="51" t="str">
        <f t="shared" si="130"/>
        <v/>
      </c>
      <c r="DO52" s="51" t="str">
        <f t="shared" si="131"/>
        <v/>
      </c>
      <c r="DP52" s="51" t="str">
        <f t="shared" si="132"/>
        <v/>
      </c>
      <c r="DQ52" s="51" t="str">
        <f t="shared" si="133"/>
        <v/>
      </c>
      <c r="DR52" s="51" t="str">
        <f t="shared" si="134"/>
        <v/>
      </c>
      <c r="DS52" s="51" t="str">
        <f t="shared" si="135"/>
        <v/>
      </c>
      <c r="DT52" s="51" t="str">
        <f t="shared" si="136"/>
        <v/>
      </c>
      <c r="DU52" s="51" t="str">
        <f t="shared" si="137"/>
        <v/>
      </c>
      <c r="DV52" s="51" t="str">
        <f t="shared" si="138"/>
        <v/>
      </c>
      <c r="DW52" s="51" t="str">
        <f t="shared" si="139"/>
        <v/>
      </c>
      <c r="DX52" s="51" t="str">
        <f t="shared" si="140"/>
        <v/>
      </c>
      <c r="DY52" s="51" t="str">
        <f t="shared" si="141"/>
        <v/>
      </c>
      <c r="DZ52" s="51" t="str">
        <f t="shared" si="142"/>
        <v/>
      </c>
      <c r="EA52" s="51" t="str">
        <f t="shared" si="143"/>
        <v/>
      </c>
      <c r="EB52" s="51" t="str">
        <f t="shared" si="144"/>
        <v/>
      </c>
      <c r="EC52" s="51" t="str">
        <f t="shared" si="145"/>
        <v/>
      </c>
      <c r="ED52" s="51" t="str">
        <f t="shared" si="146"/>
        <v/>
      </c>
      <c r="EE52" s="51" t="str">
        <f t="shared" si="147"/>
        <v/>
      </c>
    </row>
    <row r="53" spans="1:135" ht="11.25" customHeight="1">
      <c r="A53" s="71" t="s">
        <v>144</v>
      </c>
      <c r="B53" s="71" t="s">
        <v>79</v>
      </c>
      <c r="C53" s="104" t="s">
        <v>194</v>
      </c>
      <c r="D53" s="101" t="s">
        <v>140</v>
      </c>
      <c r="E53" s="72">
        <v>1</v>
      </c>
      <c r="F53" s="73" t="s">
        <v>138</v>
      </c>
      <c r="G53" s="82">
        <v>40439</v>
      </c>
      <c r="H53" s="107">
        <v>40440</v>
      </c>
      <c r="I53" s="74"/>
      <c r="J53" s="74"/>
      <c r="K53" s="74"/>
      <c r="L53" s="72">
        <v>1</v>
      </c>
      <c r="M53" s="74"/>
      <c r="N53" s="74" t="s">
        <v>141</v>
      </c>
      <c r="O53" s="69">
        <f t="shared" si="148"/>
        <v>2</v>
      </c>
      <c r="P53" s="69">
        <f t="shared" si="149"/>
        <v>9</v>
      </c>
      <c r="Q53" s="69">
        <f t="shared" si="150"/>
        <v>2010</v>
      </c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DC53" s="51" t="str">
        <f t="shared" si="119"/>
        <v/>
      </c>
      <c r="DD53" s="51" t="str">
        <f t="shared" si="120"/>
        <v/>
      </c>
      <c r="DE53" s="51" t="str">
        <f t="shared" si="121"/>
        <v/>
      </c>
      <c r="DF53" s="51" t="str">
        <f t="shared" si="122"/>
        <v/>
      </c>
      <c r="DG53" s="51" t="str">
        <f t="shared" si="123"/>
        <v/>
      </c>
      <c r="DH53" s="51" t="str">
        <f t="shared" si="124"/>
        <v/>
      </c>
      <c r="DI53" s="51" t="str">
        <f t="shared" si="125"/>
        <v/>
      </c>
      <c r="DJ53" s="51" t="str">
        <f t="shared" si="126"/>
        <v/>
      </c>
      <c r="DK53" s="51" t="str">
        <f t="shared" si="127"/>
        <v/>
      </c>
      <c r="DL53" s="51" t="str">
        <f t="shared" si="128"/>
        <v/>
      </c>
      <c r="DM53" s="51" t="str">
        <f t="shared" si="129"/>
        <v/>
      </c>
      <c r="DN53" s="51" t="str">
        <f t="shared" si="130"/>
        <v/>
      </c>
      <c r="DO53" s="51" t="str">
        <f t="shared" si="131"/>
        <v/>
      </c>
      <c r="DP53" s="51" t="str">
        <f t="shared" si="132"/>
        <v/>
      </c>
      <c r="DQ53" s="51" t="str">
        <f t="shared" si="133"/>
        <v/>
      </c>
      <c r="DR53" s="51" t="str">
        <f t="shared" si="134"/>
        <v/>
      </c>
      <c r="DS53" s="51" t="str">
        <f t="shared" si="135"/>
        <v/>
      </c>
      <c r="DT53" s="51" t="str">
        <f t="shared" si="136"/>
        <v/>
      </c>
      <c r="DU53" s="51" t="str">
        <f t="shared" si="137"/>
        <v/>
      </c>
      <c r="DV53" s="51" t="str">
        <f t="shared" si="138"/>
        <v/>
      </c>
      <c r="DW53" s="51" t="str">
        <f t="shared" si="139"/>
        <v/>
      </c>
      <c r="DX53" s="51" t="str">
        <f t="shared" si="140"/>
        <v/>
      </c>
      <c r="DY53" s="51" t="str">
        <f t="shared" si="141"/>
        <v/>
      </c>
      <c r="DZ53" s="51" t="str">
        <f t="shared" si="142"/>
        <v/>
      </c>
      <c r="EA53" s="51" t="str">
        <f t="shared" si="143"/>
        <v/>
      </c>
      <c r="EB53" s="51" t="str">
        <f t="shared" si="144"/>
        <v/>
      </c>
      <c r="EC53" s="51" t="str">
        <f t="shared" si="145"/>
        <v/>
      </c>
      <c r="ED53" s="51" t="str">
        <f t="shared" si="146"/>
        <v/>
      </c>
      <c r="EE53" s="51" t="str">
        <f t="shared" si="147"/>
        <v/>
      </c>
    </row>
    <row r="54" spans="1:135" ht="11.25" customHeight="1">
      <c r="A54" s="75" t="s">
        <v>144</v>
      </c>
      <c r="B54" s="75" t="s">
        <v>79</v>
      </c>
      <c r="C54" s="102" t="s">
        <v>195</v>
      </c>
      <c r="D54" s="102" t="s">
        <v>140</v>
      </c>
      <c r="E54" s="76">
        <v>1</v>
      </c>
      <c r="F54" s="77" t="s">
        <v>138</v>
      </c>
      <c r="G54" s="83">
        <v>40454</v>
      </c>
      <c r="H54" s="108">
        <v>40457</v>
      </c>
      <c r="I54" s="78"/>
      <c r="J54" s="78"/>
      <c r="K54" s="78"/>
      <c r="L54" s="76">
        <v>1</v>
      </c>
      <c r="M54" s="78"/>
      <c r="N54" s="78" t="s">
        <v>141</v>
      </c>
      <c r="O54" s="66">
        <f t="shared" si="148"/>
        <v>1</v>
      </c>
      <c r="P54" s="66">
        <f t="shared" si="149"/>
        <v>10</v>
      </c>
      <c r="Q54" s="66">
        <f t="shared" si="150"/>
        <v>2010</v>
      </c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DC54" s="51" t="str">
        <f t="shared" si="119"/>
        <v/>
      </c>
      <c r="DD54" s="51" t="str">
        <f t="shared" si="120"/>
        <v/>
      </c>
      <c r="DE54" s="51" t="str">
        <f t="shared" si="121"/>
        <v/>
      </c>
      <c r="DF54" s="51" t="str">
        <f t="shared" si="122"/>
        <v/>
      </c>
      <c r="DG54" s="51" t="str">
        <f t="shared" si="123"/>
        <v/>
      </c>
      <c r="DH54" s="51" t="str">
        <f t="shared" si="124"/>
        <v/>
      </c>
      <c r="DI54" s="51" t="str">
        <f t="shared" si="125"/>
        <v/>
      </c>
      <c r="DJ54" s="51" t="str">
        <f t="shared" si="126"/>
        <v/>
      </c>
      <c r="DK54" s="51" t="str">
        <f t="shared" si="127"/>
        <v/>
      </c>
      <c r="DL54" s="51" t="str">
        <f t="shared" si="128"/>
        <v/>
      </c>
      <c r="DM54" s="51" t="str">
        <f t="shared" si="129"/>
        <v/>
      </c>
      <c r="DN54" s="51" t="str">
        <f t="shared" si="130"/>
        <v/>
      </c>
      <c r="DO54" s="51" t="str">
        <f t="shared" si="131"/>
        <v/>
      </c>
      <c r="DP54" s="51" t="str">
        <f t="shared" si="132"/>
        <v/>
      </c>
      <c r="DQ54" s="51" t="str">
        <f t="shared" si="133"/>
        <v/>
      </c>
      <c r="DR54" s="51" t="str">
        <f t="shared" si="134"/>
        <v/>
      </c>
      <c r="DS54" s="51" t="str">
        <f t="shared" si="135"/>
        <v/>
      </c>
      <c r="DT54" s="51" t="str">
        <f t="shared" si="136"/>
        <v/>
      </c>
      <c r="DU54" s="51" t="str">
        <f t="shared" si="137"/>
        <v/>
      </c>
      <c r="DV54" s="51" t="str">
        <f t="shared" si="138"/>
        <v/>
      </c>
      <c r="DW54" s="51" t="str">
        <f t="shared" si="139"/>
        <v/>
      </c>
      <c r="DX54" s="51" t="str">
        <f t="shared" si="140"/>
        <v/>
      </c>
      <c r="DY54" s="51" t="str">
        <f t="shared" si="141"/>
        <v/>
      </c>
      <c r="DZ54" s="51" t="str">
        <f t="shared" si="142"/>
        <v/>
      </c>
      <c r="EA54" s="51" t="str">
        <f t="shared" si="143"/>
        <v/>
      </c>
      <c r="EB54" s="51" t="str">
        <f t="shared" si="144"/>
        <v/>
      </c>
      <c r="EC54" s="51" t="str">
        <f t="shared" si="145"/>
        <v/>
      </c>
      <c r="ED54" s="51" t="str">
        <f t="shared" si="146"/>
        <v/>
      </c>
      <c r="EE54" s="51" t="str">
        <f t="shared" si="147"/>
        <v/>
      </c>
    </row>
    <row r="55" spans="1:135" ht="11.25" customHeight="1">
      <c r="A55" s="71" t="s">
        <v>144</v>
      </c>
      <c r="B55" s="71" t="s">
        <v>76</v>
      </c>
      <c r="C55" s="101" t="s">
        <v>174</v>
      </c>
      <c r="D55" s="101"/>
      <c r="E55" s="72">
        <v>1</v>
      </c>
      <c r="F55" s="73"/>
      <c r="G55" s="82">
        <v>40811</v>
      </c>
      <c r="H55" s="107"/>
      <c r="I55" s="74"/>
      <c r="J55" s="74"/>
      <c r="K55" s="74"/>
      <c r="L55" s="72">
        <v>1</v>
      </c>
      <c r="M55" s="74"/>
      <c r="N55" s="74" t="s">
        <v>141</v>
      </c>
      <c r="O55" s="69">
        <f t="shared" si="148"/>
        <v>3</v>
      </c>
      <c r="P55" s="69">
        <f t="shared" si="149"/>
        <v>9</v>
      </c>
      <c r="Q55" s="69">
        <f t="shared" si="150"/>
        <v>2011</v>
      </c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DC55" s="51" t="str">
        <f t="shared" si="119"/>
        <v/>
      </c>
      <c r="DD55" s="51" t="str">
        <f t="shared" si="120"/>
        <v/>
      </c>
      <c r="DE55" s="51" t="str">
        <f t="shared" si="121"/>
        <v/>
      </c>
      <c r="DF55" s="51" t="str">
        <f t="shared" si="122"/>
        <v/>
      </c>
      <c r="DG55" s="51" t="str">
        <f t="shared" si="123"/>
        <v/>
      </c>
      <c r="DH55" s="51" t="str">
        <f t="shared" si="124"/>
        <v/>
      </c>
      <c r="DI55" s="51" t="str">
        <f t="shared" si="125"/>
        <v/>
      </c>
      <c r="DJ55" s="51" t="str">
        <f t="shared" si="126"/>
        <v/>
      </c>
      <c r="DK55" s="51" t="str">
        <f t="shared" si="127"/>
        <v/>
      </c>
      <c r="DL55" s="51" t="str">
        <f t="shared" si="128"/>
        <v/>
      </c>
      <c r="DM55" s="51" t="str">
        <f t="shared" si="129"/>
        <v/>
      </c>
      <c r="DN55" s="51" t="str">
        <f t="shared" si="130"/>
        <v/>
      </c>
      <c r="DO55" s="51" t="str">
        <f t="shared" si="131"/>
        <v/>
      </c>
      <c r="DP55" s="51" t="str">
        <f t="shared" si="132"/>
        <v/>
      </c>
      <c r="DQ55" s="51" t="str">
        <f t="shared" si="133"/>
        <v/>
      </c>
      <c r="DR55" s="51" t="str">
        <f t="shared" si="134"/>
        <v/>
      </c>
      <c r="DS55" s="51" t="str">
        <f t="shared" si="135"/>
        <v/>
      </c>
      <c r="DT55" s="51" t="str">
        <f t="shared" si="136"/>
        <v/>
      </c>
      <c r="DU55" s="51" t="str">
        <f t="shared" si="137"/>
        <v/>
      </c>
      <c r="DV55" s="51" t="str">
        <f t="shared" si="138"/>
        <v/>
      </c>
      <c r="DW55" s="51" t="str">
        <f t="shared" si="139"/>
        <v/>
      </c>
      <c r="DX55" s="51" t="str">
        <f t="shared" si="140"/>
        <v/>
      </c>
      <c r="DY55" s="51" t="str">
        <f t="shared" si="141"/>
        <v/>
      </c>
      <c r="DZ55" s="51" t="str">
        <f t="shared" si="142"/>
        <v/>
      </c>
      <c r="EA55" s="51" t="str">
        <f t="shared" si="143"/>
        <v/>
      </c>
      <c r="EB55" s="51" t="str">
        <f t="shared" si="144"/>
        <v/>
      </c>
      <c r="EC55" s="51" t="str">
        <f t="shared" si="145"/>
        <v/>
      </c>
      <c r="ED55" s="51" t="str">
        <f t="shared" si="146"/>
        <v/>
      </c>
      <c r="EE55" s="51" t="str">
        <f t="shared" si="147"/>
        <v/>
      </c>
    </row>
    <row r="56" spans="1:135" ht="11.25" customHeight="1">
      <c r="A56" s="75" t="s">
        <v>144</v>
      </c>
      <c r="B56" s="75" t="s">
        <v>79</v>
      </c>
      <c r="C56" s="102" t="s">
        <v>196</v>
      </c>
      <c r="D56" s="102" t="s">
        <v>140</v>
      </c>
      <c r="E56" s="76">
        <v>1</v>
      </c>
      <c r="F56" s="77" t="s">
        <v>138</v>
      </c>
      <c r="G56" s="83">
        <v>40822</v>
      </c>
      <c r="H56" s="108">
        <v>40825</v>
      </c>
      <c r="I56" s="78"/>
      <c r="J56" s="78"/>
      <c r="K56" s="78"/>
      <c r="L56" s="76">
        <v>1</v>
      </c>
      <c r="M56" s="78"/>
      <c r="N56" s="78" t="s">
        <v>141</v>
      </c>
      <c r="O56" s="66">
        <f t="shared" si="148"/>
        <v>1</v>
      </c>
      <c r="P56" s="66">
        <f t="shared" si="149"/>
        <v>10</v>
      </c>
      <c r="Q56" s="66">
        <f t="shared" si="150"/>
        <v>2011</v>
      </c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DC56" s="51" t="str">
        <f t="shared" si="119"/>
        <v/>
      </c>
      <c r="DD56" s="51" t="str">
        <f t="shared" si="120"/>
        <v/>
      </c>
      <c r="DE56" s="51" t="str">
        <f t="shared" si="121"/>
        <v/>
      </c>
      <c r="DF56" s="51" t="str">
        <f t="shared" si="122"/>
        <v/>
      </c>
      <c r="DG56" s="51" t="str">
        <f t="shared" si="123"/>
        <v/>
      </c>
      <c r="DH56" s="51" t="str">
        <f t="shared" si="124"/>
        <v/>
      </c>
      <c r="DI56" s="51" t="str">
        <f t="shared" si="125"/>
        <v/>
      </c>
      <c r="DJ56" s="51" t="str">
        <f t="shared" si="126"/>
        <v/>
      </c>
      <c r="DK56" s="51" t="str">
        <f t="shared" si="127"/>
        <v/>
      </c>
      <c r="DL56" s="51" t="str">
        <f t="shared" si="128"/>
        <v/>
      </c>
      <c r="DM56" s="51" t="str">
        <f t="shared" si="129"/>
        <v/>
      </c>
      <c r="DN56" s="51" t="str">
        <f t="shared" si="130"/>
        <v/>
      </c>
      <c r="DO56" s="51" t="str">
        <f t="shared" si="131"/>
        <v/>
      </c>
      <c r="DP56" s="51" t="str">
        <f t="shared" si="132"/>
        <v/>
      </c>
      <c r="DQ56" s="51" t="str">
        <f t="shared" si="133"/>
        <v/>
      </c>
      <c r="DR56" s="51" t="str">
        <f t="shared" si="134"/>
        <v/>
      </c>
      <c r="DS56" s="51" t="str">
        <f t="shared" si="135"/>
        <v/>
      </c>
      <c r="DT56" s="51" t="str">
        <f t="shared" si="136"/>
        <v/>
      </c>
      <c r="DU56" s="51" t="str">
        <f t="shared" si="137"/>
        <v/>
      </c>
      <c r="DV56" s="51" t="str">
        <f t="shared" si="138"/>
        <v/>
      </c>
      <c r="DW56" s="51" t="str">
        <f t="shared" si="139"/>
        <v/>
      </c>
      <c r="DX56" s="51" t="str">
        <f t="shared" si="140"/>
        <v/>
      </c>
      <c r="DY56" s="51" t="str">
        <f t="shared" si="141"/>
        <v/>
      </c>
      <c r="DZ56" s="51" t="str">
        <f t="shared" si="142"/>
        <v/>
      </c>
      <c r="EA56" s="51" t="str">
        <f t="shared" si="143"/>
        <v/>
      </c>
      <c r="EB56" s="51" t="str">
        <f t="shared" si="144"/>
        <v/>
      </c>
      <c r="EC56" s="51" t="str">
        <f t="shared" si="145"/>
        <v/>
      </c>
      <c r="ED56" s="51" t="str">
        <f t="shared" si="146"/>
        <v/>
      </c>
      <c r="EE56" s="51" t="str">
        <f t="shared" si="147"/>
        <v/>
      </c>
    </row>
    <row r="57" spans="1:135" ht="11.25" customHeight="1">
      <c r="A57" s="71" t="s">
        <v>144</v>
      </c>
      <c r="B57" s="71" t="s">
        <v>66</v>
      </c>
      <c r="C57" s="101" t="s">
        <v>197</v>
      </c>
      <c r="D57" s="101" t="s">
        <v>137</v>
      </c>
      <c r="E57" s="72">
        <v>1</v>
      </c>
      <c r="F57" s="73" t="s">
        <v>138</v>
      </c>
      <c r="G57" s="82">
        <v>40831</v>
      </c>
      <c r="H57" s="107">
        <v>40832</v>
      </c>
      <c r="I57" s="74"/>
      <c r="J57" s="74"/>
      <c r="K57" s="74"/>
      <c r="L57" s="72">
        <v>1</v>
      </c>
      <c r="M57" s="74"/>
      <c r="N57" s="74" t="s">
        <v>141</v>
      </c>
      <c r="O57" s="69">
        <f t="shared" si="148"/>
        <v>2</v>
      </c>
      <c r="P57" s="69">
        <f t="shared" si="149"/>
        <v>10</v>
      </c>
      <c r="Q57" s="69">
        <f t="shared" si="150"/>
        <v>2011</v>
      </c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DC57" s="51" t="str">
        <f t="shared" si="119"/>
        <v/>
      </c>
      <c r="DD57" s="51" t="str">
        <f t="shared" si="120"/>
        <v/>
      </c>
      <c r="DE57" s="51" t="str">
        <f t="shared" si="121"/>
        <v/>
      </c>
      <c r="DF57" s="51" t="str">
        <f t="shared" si="122"/>
        <v/>
      </c>
      <c r="DG57" s="51" t="str">
        <f t="shared" si="123"/>
        <v/>
      </c>
      <c r="DH57" s="51" t="str">
        <f t="shared" si="124"/>
        <v/>
      </c>
      <c r="DI57" s="51" t="str">
        <f t="shared" si="125"/>
        <v/>
      </c>
      <c r="DJ57" s="51" t="str">
        <f t="shared" si="126"/>
        <v/>
      </c>
      <c r="DK57" s="51" t="str">
        <f t="shared" si="127"/>
        <v/>
      </c>
      <c r="DL57" s="51" t="str">
        <f t="shared" si="128"/>
        <v/>
      </c>
      <c r="DM57" s="51" t="str">
        <f t="shared" si="129"/>
        <v/>
      </c>
      <c r="DN57" s="51" t="str">
        <f t="shared" si="130"/>
        <v/>
      </c>
      <c r="DO57" s="51" t="str">
        <f t="shared" si="131"/>
        <v/>
      </c>
      <c r="DP57" s="51" t="str">
        <f t="shared" si="132"/>
        <v/>
      </c>
      <c r="DQ57" s="51" t="str">
        <f t="shared" si="133"/>
        <v/>
      </c>
      <c r="DR57" s="51" t="str">
        <f t="shared" si="134"/>
        <v/>
      </c>
      <c r="DS57" s="51" t="str">
        <f t="shared" si="135"/>
        <v/>
      </c>
      <c r="DT57" s="51" t="str">
        <f t="shared" si="136"/>
        <v/>
      </c>
      <c r="DU57" s="51" t="str">
        <f t="shared" si="137"/>
        <v/>
      </c>
      <c r="DV57" s="51" t="str">
        <f t="shared" si="138"/>
        <v/>
      </c>
      <c r="DW57" s="51" t="str">
        <f t="shared" si="139"/>
        <v/>
      </c>
      <c r="DX57" s="51" t="str">
        <f t="shared" si="140"/>
        <v/>
      </c>
      <c r="DY57" s="51" t="str">
        <f t="shared" si="141"/>
        <v/>
      </c>
      <c r="DZ57" s="51" t="str">
        <f t="shared" si="142"/>
        <v/>
      </c>
      <c r="EA57" s="51" t="str">
        <f t="shared" si="143"/>
        <v/>
      </c>
      <c r="EB57" s="51" t="str">
        <f t="shared" si="144"/>
        <v/>
      </c>
      <c r="EC57" s="51" t="str">
        <f t="shared" si="145"/>
        <v/>
      </c>
      <c r="ED57" s="51" t="str">
        <f t="shared" si="146"/>
        <v/>
      </c>
      <c r="EE57" s="51" t="str">
        <f t="shared" si="147"/>
        <v/>
      </c>
    </row>
    <row r="58" spans="1:135" ht="11.25" customHeight="1">
      <c r="A58" s="75" t="s">
        <v>144</v>
      </c>
      <c r="B58" s="75" t="s">
        <v>78</v>
      </c>
      <c r="C58" s="102" t="s">
        <v>198</v>
      </c>
      <c r="D58" s="102" t="s">
        <v>136</v>
      </c>
      <c r="E58" s="76">
        <v>1</v>
      </c>
      <c r="F58" s="77" t="s">
        <v>138</v>
      </c>
      <c r="G58" s="83">
        <v>41120</v>
      </c>
      <c r="H58" s="108">
        <v>41121</v>
      </c>
      <c r="I58" s="78"/>
      <c r="J58" s="78"/>
      <c r="K58" s="78"/>
      <c r="L58" s="76">
        <v>1</v>
      </c>
      <c r="M58" s="78"/>
      <c r="N58" s="78" t="s">
        <v>141</v>
      </c>
      <c r="O58" s="66">
        <f t="shared" si="148"/>
        <v>3</v>
      </c>
      <c r="P58" s="66">
        <f t="shared" si="149"/>
        <v>7</v>
      </c>
      <c r="Q58" s="66">
        <f t="shared" si="150"/>
        <v>2012</v>
      </c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DC58" s="51" t="str">
        <f t="shared" si="119"/>
        <v/>
      </c>
      <c r="DD58" s="51" t="str">
        <f t="shared" si="120"/>
        <v/>
      </c>
      <c r="DE58" s="51" t="str">
        <f t="shared" si="121"/>
        <v/>
      </c>
      <c r="DF58" s="51" t="str">
        <f t="shared" si="122"/>
        <v/>
      </c>
      <c r="DG58" s="51" t="str">
        <f t="shared" si="123"/>
        <v/>
      </c>
      <c r="DH58" s="51" t="str">
        <f t="shared" si="124"/>
        <v/>
      </c>
      <c r="DI58" s="51" t="str">
        <f t="shared" si="125"/>
        <v/>
      </c>
      <c r="DJ58" s="51" t="str">
        <f t="shared" si="126"/>
        <v/>
      </c>
      <c r="DK58" s="51" t="str">
        <f t="shared" si="127"/>
        <v/>
      </c>
      <c r="DL58" s="51" t="str">
        <f t="shared" si="128"/>
        <v/>
      </c>
      <c r="DM58" s="51" t="str">
        <f t="shared" si="129"/>
        <v/>
      </c>
      <c r="DN58" s="51" t="str">
        <f t="shared" si="130"/>
        <v/>
      </c>
      <c r="DO58" s="51" t="str">
        <f t="shared" si="131"/>
        <v/>
      </c>
      <c r="DP58" s="51" t="str">
        <f t="shared" si="132"/>
        <v/>
      </c>
      <c r="DQ58" s="51" t="str">
        <f t="shared" si="133"/>
        <v/>
      </c>
      <c r="DR58" s="51" t="str">
        <f t="shared" si="134"/>
        <v/>
      </c>
      <c r="DS58" s="51" t="str">
        <f t="shared" si="135"/>
        <v/>
      </c>
      <c r="DT58" s="51" t="str">
        <f t="shared" si="136"/>
        <v/>
      </c>
      <c r="DU58" s="51" t="str">
        <f t="shared" si="137"/>
        <v/>
      </c>
      <c r="DV58" s="51" t="str">
        <f t="shared" si="138"/>
        <v/>
      </c>
      <c r="DW58" s="51" t="str">
        <f t="shared" si="139"/>
        <v/>
      </c>
      <c r="DX58" s="51" t="str">
        <f t="shared" si="140"/>
        <v/>
      </c>
      <c r="DY58" s="51" t="str">
        <f t="shared" si="141"/>
        <v/>
      </c>
      <c r="DZ58" s="51" t="str">
        <f t="shared" si="142"/>
        <v/>
      </c>
      <c r="EA58" s="51" t="str">
        <f t="shared" si="143"/>
        <v/>
      </c>
      <c r="EB58" s="51" t="str">
        <f t="shared" si="144"/>
        <v/>
      </c>
      <c r="EC58" s="51" t="str">
        <f t="shared" si="145"/>
        <v/>
      </c>
      <c r="ED58" s="51" t="str">
        <f t="shared" si="146"/>
        <v/>
      </c>
      <c r="EE58" s="51" t="str">
        <f t="shared" si="147"/>
        <v/>
      </c>
    </row>
    <row r="59" spans="1:135" ht="11.25" customHeight="1">
      <c r="A59" s="71" t="s">
        <v>144</v>
      </c>
      <c r="B59" s="71" t="s">
        <v>135</v>
      </c>
      <c r="C59" s="101" t="s">
        <v>269</v>
      </c>
      <c r="D59" s="101" t="s">
        <v>199</v>
      </c>
      <c r="E59" s="72">
        <v>1</v>
      </c>
      <c r="F59" s="73" t="s">
        <v>138</v>
      </c>
      <c r="G59" s="82">
        <v>41182</v>
      </c>
      <c r="H59" s="107">
        <v>41185</v>
      </c>
      <c r="I59" s="74"/>
      <c r="J59" s="74"/>
      <c r="K59" s="74"/>
      <c r="L59" s="72">
        <v>1</v>
      </c>
      <c r="M59" s="74"/>
      <c r="N59" s="74" t="s">
        <v>141</v>
      </c>
      <c r="O59" s="69">
        <f t="shared" si="148"/>
        <v>3</v>
      </c>
      <c r="P59" s="69">
        <f t="shared" si="149"/>
        <v>9</v>
      </c>
      <c r="Q59" s="69">
        <f t="shared" si="150"/>
        <v>2012</v>
      </c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DC59" s="51" t="str">
        <f t="shared" si="119"/>
        <v/>
      </c>
      <c r="DD59" s="51" t="str">
        <f t="shared" si="120"/>
        <v/>
      </c>
      <c r="DE59" s="51" t="str">
        <f t="shared" si="121"/>
        <v/>
      </c>
      <c r="DF59" s="51" t="str">
        <f t="shared" si="122"/>
        <v/>
      </c>
      <c r="DG59" s="51" t="str">
        <f t="shared" si="123"/>
        <v/>
      </c>
      <c r="DH59" s="51" t="str">
        <f t="shared" si="124"/>
        <v/>
      </c>
      <c r="DI59" s="51" t="str">
        <f t="shared" si="125"/>
        <v/>
      </c>
      <c r="DJ59" s="51" t="str">
        <f t="shared" si="126"/>
        <v/>
      </c>
      <c r="DK59" s="51" t="str">
        <f t="shared" si="127"/>
        <v/>
      </c>
      <c r="DL59" s="51" t="str">
        <f t="shared" si="128"/>
        <v/>
      </c>
      <c r="DM59" s="51" t="str">
        <f t="shared" si="129"/>
        <v/>
      </c>
      <c r="DN59" s="51" t="str">
        <f t="shared" si="130"/>
        <v/>
      </c>
      <c r="DO59" s="51" t="str">
        <f t="shared" si="131"/>
        <v/>
      </c>
      <c r="DP59" s="51" t="str">
        <f t="shared" si="132"/>
        <v/>
      </c>
      <c r="DQ59" s="51" t="str">
        <f t="shared" si="133"/>
        <v/>
      </c>
      <c r="DR59" s="51" t="str">
        <f t="shared" si="134"/>
        <v/>
      </c>
      <c r="DS59" s="51" t="str">
        <f t="shared" si="135"/>
        <v/>
      </c>
      <c r="DT59" s="51" t="str">
        <f t="shared" si="136"/>
        <v/>
      </c>
      <c r="DU59" s="51" t="str">
        <f t="shared" si="137"/>
        <v/>
      </c>
      <c r="DV59" s="51" t="str">
        <f t="shared" si="138"/>
        <v/>
      </c>
      <c r="DW59" s="51" t="str">
        <f t="shared" si="139"/>
        <v/>
      </c>
      <c r="DX59" s="51" t="str">
        <f t="shared" si="140"/>
        <v/>
      </c>
      <c r="DY59" s="51" t="str">
        <f t="shared" si="141"/>
        <v/>
      </c>
      <c r="DZ59" s="51" t="str">
        <f t="shared" si="142"/>
        <v/>
      </c>
      <c r="EA59" s="51" t="str">
        <f t="shared" si="143"/>
        <v/>
      </c>
      <c r="EB59" s="51" t="str">
        <f t="shared" si="144"/>
        <v/>
      </c>
      <c r="EC59" s="51" t="str">
        <f t="shared" si="145"/>
        <v/>
      </c>
      <c r="ED59" s="51" t="str">
        <f t="shared" si="146"/>
        <v/>
      </c>
      <c r="EE59" s="51" t="str">
        <f t="shared" si="147"/>
        <v/>
      </c>
    </row>
    <row r="60" spans="1:135" ht="11.25" customHeight="1">
      <c r="A60" s="75" t="s">
        <v>144</v>
      </c>
      <c r="B60" s="75" t="s">
        <v>78</v>
      </c>
      <c r="C60" s="102" t="s">
        <v>200</v>
      </c>
      <c r="D60" s="102" t="s">
        <v>136</v>
      </c>
      <c r="E60" s="76">
        <v>1</v>
      </c>
      <c r="F60" s="77" t="s">
        <v>177</v>
      </c>
      <c r="G60" s="83">
        <v>41454</v>
      </c>
      <c r="H60" s="108">
        <v>41461</v>
      </c>
      <c r="I60" s="78"/>
      <c r="J60" s="78"/>
      <c r="K60" s="78"/>
      <c r="L60" s="76">
        <v>1</v>
      </c>
      <c r="M60" s="78"/>
      <c r="N60" s="78" t="s">
        <v>141</v>
      </c>
      <c r="O60" s="66">
        <f t="shared" si="148"/>
        <v>3</v>
      </c>
      <c r="P60" s="66">
        <f t="shared" si="149"/>
        <v>6</v>
      </c>
      <c r="Q60" s="66">
        <f t="shared" si="150"/>
        <v>2013</v>
      </c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DC60" s="51" t="str">
        <f t="shared" si="119"/>
        <v/>
      </c>
      <c r="DD60" s="51" t="str">
        <f t="shared" si="120"/>
        <v/>
      </c>
      <c r="DE60" s="51" t="str">
        <f t="shared" si="121"/>
        <v/>
      </c>
      <c r="DF60" s="51" t="str">
        <f t="shared" si="122"/>
        <v/>
      </c>
      <c r="DG60" s="51" t="str">
        <f t="shared" si="123"/>
        <v/>
      </c>
      <c r="DH60" s="51" t="str">
        <f t="shared" si="124"/>
        <v/>
      </c>
      <c r="DI60" s="51" t="str">
        <f t="shared" si="125"/>
        <v/>
      </c>
      <c r="DJ60" s="51" t="str">
        <f t="shared" si="126"/>
        <v/>
      </c>
      <c r="DK60" s="51" t="str">
        <f t="shared" si="127"/>
        <v/>
      </c>
      <c r="DL60" s="51" t="str">
        <f t="shared" si="128"/>
        <v/>
      </c>
      <c r="DM60" s="51" t="str">
        <f t="shared" si="129"/>
        <v/>
      </c>
      <c r="DN60" s="51" t="str">
        <f t="shared" si="130"/>
        <v/>
      </c>
      <c r="DO60" s="51" t="str">
        <f t="shared" si="131"/>
        <v/>
      </c>
      <c r="DP60" s="51" t="str">
        <f t="shared" si="132"/>
        <v/>
      </c>
      <c r="DQ60" s="51" t="str">
        <f t="shared" si="133"/>
        <v/>
      </c>
      <c r="DR60" s="51" t="str">
        <f t="shared" si="134"/>
        <v/>
      </c>
      <c r="DS60" s="51" t="str">
        <f t="shared" si="135"/>
        <v/>
      </c>
      <c r="DT60" s="51" t="str">
        <f t="shared" si="136"/>
        <v/>
      </c>
      <c r="DU60" s="51" t="str">
        <f t="shared" si="137"/>
        <v/>
      </c>
      <c r="DV60" s="51" t="str">
        <f t="shared" si="138"/>
        <v/>
      </c>
      <c r="DW60" s="51" t="str">
        <f t="shared" si="139"/>
        <v/>
      </c>
      <c r="DX60" s="51" t="str">
        <f t="shared" si="140"/>
        <v/>
      </c>
      <c r="DY60" s="51" t="str">
        <f t="shared" si="141"/>
        <v/>
      </c>
      <c r="DZ60" s="51" t="str">
        <f t="shared" si="142"/>
        <v/>
      </c>
      <c r="EA60" s="51" t="str">
        <f t="shared" si="143"/>
        <v/>
      </c>
      <c r="EB60" s="51" t="str">
        <f t="shared" si="144"/>
        <v/>
      </c>
      <c r="EC60" s="51" t="str">
        <f t="shared" si="145"/>
        <v/>
      </c>
      <c r="ED60" s="51" t="str">
        <f t="shared" si="146"/>
        <v/>
      </c>
      <c r="EE60" s="51" t="str">
        <f t="shared" si="147"/>
        <v/>
      </c>
    </row>
    <row r="61" spans="1:135" ht="11.25" customHeight="1">
      <c r="A61" s="71" t="s">
        <v>144</v>
      </c>
      <c r="B61" s="71" t="s">
        <v>81</v>
      </c>
      <c r="C61" s="101" t="s">
        <v>201</v>
      </c>
      <c r="D61" s="101" t="s">
        <v>136</v>
      </c>
      <c r="E61" s="72">
        <v>1</v>
      </c>
      <c r="F61" s="73" t="s">
        <v>138</v>
      </c>
      <c r="G61" s="82">
        <v>41533</v>
      </c>
      <c r="H61" s="107">
        <v>41546</v>
      </c>
      <c r="I61" s="74"/>
      <c r="J61" s="74"/>
      <c r="K61" s="74"/>
      <c r="L61" s="72">
        <v>1</v>
      </c>
      <c r="M61" s="74"/>
      <c r="N61" s="74" t="s">
        <v>141</v>
      </c>
      <c r="O61" s="69">
        <f t="shared" si="148"/>
        <v>2</v>
      </c>
      <c r="P61" s="69">
        <f t="shared" si="149"/>
        <v>9</v>
      </c>
      <c r="Q61" s="69">
        <f t="shared" si="150"/>
        <v>2013</v>
      </c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DC61" s="51" t="str">
        <f t="shared" si="119"/>
        <v/>
      </c>
      <c r="DD61" s="51" t="str">
        <f t="shared" si="120"/>
        <v/>
      </c>
      <c r="DE61" s="51" t="str">
        <f t="shared" si="121"/>
        <v/>
      </c>
      <c r="DF61" s="51" t="str">
        <f t="shared" si="122"/>
        <v/>
      </c>
      <c r="DG61" s="51" t="str">
        <f t="shared" si="123"/>
        <v/>
      </c>
      <c r="DH61" s="51" t="str">
        <f t="shared" si="124"/>
        <v/>
      </c>
      <c r="DI61" s="51" t="str">
        <f t="shared" si="125"/>
        <v/>
      </c>
      <c r="DJ61" s="51" t="str">
        <f t="shared" si="126"/>
        <v/>
      </c>
      <c r="DK61" s="51" t="str">
        <f t="shared" si="127"/>
        <v/>
      </c>
      <c r="DL61" s="51" t="str">
        <f t="shared" si="128"/>
        <v/>
      </c>
      <c r="DM61" s="51" t="str">
        <f t="shared" si="129"/>
        <v/>
      </c>
      <c r="DN61" s="51" t="str">
        <f t="shared" si="130"/>
        <v/>
      </c>
      <c r="DO61" s="51" t="str">
        <f t="shared" si="131"/>
        <v/>
      </c>
      <c r="DP61" s="51" t="str">
        <f t="shared" si="132"/>
        <v/>
      </c>
      <c r="DQ61" s="51" t="str">
        <f t="shared" si="133"/>
        <v/>
      </c>
      <c r="DR61" s="51" t="str">
        <f t="shared" si="134"/>
        <v/>
      </c>
      <c r="DS61" s="51" t="str">
        <f t="shared" si="135"/>
        <v/>
      </c>
      <c r="DT61" s="51" t="str">
        <f t="shared" si="136"/>
        <v/>
      </c>
      <c r="DU61" s="51" t="str">
        <f t="shared" si="137"/>
        <v/>
      </c>
      <c r="DV61" s="51" t="str">
        <f t="shared" si="138"/>
        <v/>
      </c>
      <c r="DW61" s="51" t="str">
        <f t="shared" si="139"/>
        <v/>
      </c>
      <c r="DX61" s="51" t="str">
        <f t="shared" si="140"/>
        <v/>
      </c>
      <c r="DY61" s="51" t="str">
        <f t="shared" si="141"/>
        <v/>
      </c>
      <c r="DZ61" s="51" t="str">
        <f t="shared" si="142"/>
        <v/>
      </c>
      <c r="EA61" s="51" t="str">
        <f t="shared" si="143"/>
        <v/>
      </c>
      <c r="EB61" s="51" t="str">
        <f t="shared" si="144"/>
        <v/>
      </c>
      <c r="EC61" s="51" t="str">
        <f t="shared" si="145"/>
        <v/>
      </c>
      <c r="ED61" s="51" t="str">
        <f t="shared" si="146"/>
        <v/>
      </c>
      <c r="EE61" s="51" t="str">
        <f t="shared" si="147"/>
        <v/>
      </c>
    </row>
    <row r="62" spans="1:135" ht="11.25" customHeight="1">
      <c r="A62" s="75" t="s">
        <v>144</v>
      </c>
      <c r="B62" s="75" t="s">
        <v>81</v>
      </c>
      <c r="C62" s="102" t="s">
        <v>202</v>
      </c>
      <c r="D62" s="102" t="s">
        <v>136</v>
      </c>
      <c r="E62" s="76">
        <v>0</v>
      </c>
      <c r="F62" s="77" t="s">
        <v>138</v>
      </c>
      <c r="G62" s="83">
        <v>41547</v>
      </c>
      <c r="H62" s="108">
        <v>41552</v>
      </c>
      <c r="I62" s="78"/>
      <c r="J62" s="78"/>
      <c r="K62" s="78"/>
      <c r="L62" s="76">
        <v>0</v>
      </c>
      <c r="M62" s="78"/>
      <c r="N62" s="78" t="s">
        <v>203</v>
      </c>
      <c r="O62" s="66">
        <f t="shared" si="148"/>
        <v>3</v>
      </c>
      <c r="P62" s="66">
        <f t="shared" si="149"/>
        <v>9</v>
      </c>
      <c r="Q62" s="66">
        <f t="shared" si="150"/>
        <v>2013</v>
      </c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DC62" s="51" t="str">
        <f t="shared" si="119"/>
        <v/>
      </c>
      <c r="DD62" s="51" t="str">
        <f t="shared" si="120"/>
        <v/>
      </c>
      <c r="DE62" s="51" t="str">
        <f t="shared" si="121"/>
        <v/>
      </c>
      <c r="DF62" s="51" t="str">
        <f t="shared" si="122"/>
        <v/>
      </c>
      <c r="DG62" s="51" t="str">
        <f t="shared" si="123"/>
        <v/>
      </c>
      <c r="DH62" s="51" t="str">
        <f t="shared" si="124"/>
        <v/>
      </c>
      <c r="DI62" s="51" t="str">
        <f t="shared" si="125"/>
        <v/>
      </c>
      <c r="DJ62" s="51" t="str">
        <f t="shared" si="126"/>
        <v/>
      </c>
      <c r="DK62" s="51" t="str">
        <f t="shared" si="127"/>
        <v/>
      </c>
      <c r="DL62" s="51" t="str">
        <f t="shared" si="128"/>
        <v/>
      </c>
      <c r="DM62" s="51" t="str">
        <f t="shared" si="129"/>
        <v/>
      </c>
      <c r="DN62" s="51" t="str">
        <f t="shared" si="130"/>
        <v/>
      </c>
      <c r="DO62" s="51" t="str">
        <f t="shared" si="131"/>
        <v/>
      </c>
      <c r="DP62" s="51" t="str">
        <f t="shared" si="132"/>
        <v/>
      </c>
      <c r="DQ62" s="51" t="str">
        <f t="shared" si="133"/>
        <v/>
      </c>
      <c r="DR62" s="51" t="str">
        <f t="shared" si="134"/>
        <v/>
      </c>
      <c r="DS62" s="51" t="str">
        <f t="shared" si="135"/>
        <v/>
      </c>
      <c r="DT62" s="51" t="str">
        <f t="shared" si="136"/>
        <v/>
      </c>
      <c r="DU62" s="51" t="str">
        <f t="shared" si="137"/>
        <v/>
      </c>
      <c r="DV62" s="51" t="str">
        <f t="shared" si="138"/>
        <v/>
      </c>
      <c r="DW62" s="51" t="str">
        <f t="shared" si="139"/>
        <v/>
      </c>
      <c r="DX62" s="51" t="str">
        <f t="shared" si="140"/>
        <v/>
      </c>
      <c r="DY62" s="51" t="str">
        <f t="shared" si="141"/>
        <v/>
      </c>
      <c r="DZ62" s="51" t="str">
        <f t="shared" si="142"/>
        <v/>
      </c>
      <c r="EA62" s="51" t="str">
        <f t="shared" si="143"/>
        <v/>
      </c>
      <c r="EB62" s="51" t="str">
        <f t="shared" si="144"/>
        <v/>
      </c>
      <c r="EC62" s="51" t="str">
        <f t="shared" si="145"/>
        <v/>
      </c>
      <c r="ED62" s="51" t="str">
        <f t="shared" si="146"/>
        <v/>
      </c>
      <c r="EE62" s="51" t="str">
        <f t="shared" si="147"/>
        <v/>
      </c>
    </row>
    <row r="63" spans="1:135" ht="11.25" customHeight="1">
      <c r="A63" s="71" t="s">
        <v>144</v>
      </c>
      <c r="B63" s="71" t="s">
        <v>79</v>
      </c>
      <c r="C63" s="101" t="s">
        <v>270</v>
      </c>
      <c r="D63" s="101" t="s">
        <v>204</v>
      </c>
      <c r="E63" s="72">
        <v>1</v>
      </c>
      <c r="F63" s="73" t="s">
        <v>177</v>
      </c>
      <c r="G63" s="82">
        <v>41770</v>
      </c>
      <c r="H63" s="107"/>
      <c r="I63" s="74"/>
      <c r="J63" s="74"/>
      <c r="K63" s="74"/>
      <c r="L63" s="72">
        <v>1</v>
      </c>
      <c r="M63" s="74"/>
      <c r="N63" s="74" t="s">
        <v>141</v>
      </c>
      <c r="O63" s="69">
        <f t="shared" si="148"/>
        <v>2</v>
      </c>
      <c r="P63" s="69">
        <f t="shared" si="149"/>
        <v>5</v>
      </c>
      <c r="Q63" s="69">
        <f t="shared" si="150"/>
        <v>2014</v>
      </c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DC63" s="51" t="str">
        <f t="shared" si="119"/>
        <v/>
      </c>
      <c r="DD63" s="51" t="str">
        <f t="shared" si="120"/>
        <v/>
      </c>
      <c r="DE63" s="51" t="str">
        <f t="shared" si="121"/>
        <v/>
      </c>
      <c r="DF63" s="51" t="str">
        <f t="shared" si="122"/>
        <v/>
      </c>
      <c r="DG63" s="51" t="str">
        <f t="shared" si="123"/>
        <v/>
      </c>
      <c r="DH63" s="51" t="str">
        <f t="shared" si="124"/>
        <v/>
      </c>
      <c r="DI63" s="51" t="str">
        <f t="shared" si="125"/>
        <v/>
      </c>
      <c r="DJ63" s="51" t="str">
        <f t="shared" si="126"/>
        <v/>
      </c>
      <c r="DK63" s="51" t="str">
        <f t="shared" si="127"/>
        <v/>
      </c>
      <c r="DL63" s="51" t="str">
        <f t="shared" si="128"/>
        <v/>
      </c>
      <c r="DM63" s="51" t="str">
        <f t="shared" si="129"/>
        <v/>
      </c>
      <c r="DN63" s="51" t="str">
        <f t="shared" si="130"/>
        <v/>
      </c>
      <c r="DO63" s="51" t="str">
        <f t="shared" si="131"/>
        <v/>
      </c>
      <c r="DP63" s="51" t="str">
        <f t="shared" si="132"/>
        <v/>
      </c>
      <c r="DQ63" s="51" t="str">
        <f t="shared" si="133"/>
        <v/>
      </c>
      <c r="DR63" s="51" t="str">
        <f t="shared" si="134"/>
        <v/>
      </c>
      <c r="DS63" s="51" t="str">
        <f t="shared" si="135"/>
        <v/>
      </c>
      <c r="DT63" s="51" t="str">
        <f t="shared" si="136"/>
        <v/>
      </c>
      <c r="DU63" s="51" t="str">
        <f t="shared" si="137"/>
        <v/>
      </c>
      <c r="DV63" s="51" t="str">
        <f t="shared" si="138"/>
        <v/>
      </c>
      <c r="DW63" s="51" t="str">
        <f t="shared" si="139"/>
        <v/>
      </c>
      <c r="DX63" s="51" t="str">
        <f t="shared" si="140"/>
        <v/>
      </c>
      <c r="DY63" s="51" t="str">
        <f t="shared" si="141"/>
        <v/>
      </c>
      <c r="DZ63" s="51" t="str">
        <f t="shared" si="142"/>
        <v/>
      </c>
      <c r="EA63" s="51" t="str">
        <f t="shared" si="143"/>
        <v/>
      </c>
      <c r="EB63" s="51" t="str">
        <f t="shared" si="144"/>
        <v/>
      </c>
      <c r="EC63" s="51" t="str">
        <f t="shared" si="145"/>
        <v/>
      </c>
      <c r="ED63" s="51" t="str">
        <f t="shared" si="146"/>
        <v/>
      </c>
      <c r="EE63" s="51" t="str">
        <f t="shared" si="147"/>
        <v/>
      </c>
    </row>
    <row r="64" spans="1:135" ht="11.25" customHeight="1">
      <c r="A64" s="75" t="s">
        <v>144</v>
      </c>
      <c r="B64" s="75" t="s">
        <v>79</v>
      </c>
      <c r="C64" s="102" t="s">
        <v>205</v>
      </c>
      <c r="D64" s="102" t="s">
        <v>140</v>
      </c>
      <c r="E64" s="76">
        <v>0</v>
      </c>
      <c r="F64" s="77" t="s">
        <v>177</v>
      </c>
      <c r="G64" s="83">
        <v>41776</v>
      </c>
      <c r="H64" s="108"/>
      <c r="I64" s="78"/>
      <c r="J64" s="78"/>
      <c r="K64" s="78"/>
      <c r="L64" s="76">
        <v>0</v>
      </c>
      <c r="M64" s="78"/>
      <c r="N64" s="78" t="s">
        <v>206</v>
      </c>
      <c r="O64" s="66">
        <f t="shared" si="148"/>
        <v>2</v>
      </c>
      <c r="P64" s="66">
        <f t="shared" si="149"/>
        <v>5</v>
      </c>
      <c r="Q64" s="66">
        <f t="shared" si="150"/>
        <v>2014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DC64" s="51" t="str">
        <f t="shared" si="119"/>
        <v/>
      </c>
      <c r="DD64" s="51" t="str">
        <f t="shared" si="120"/>
        <v/>
      </c>
      <c r="DE64" s="51" t="str">
        <f t="shared" si="121"/>
        <v/>
      </c>
      <c r="DF64" s="51" t="str">
        <f t="shared" si="122"/>
        <v/>
      </c>
      <c r="DG64" s="51" t="str">
        <f t="shared" si="123"/>
        <v/>
      </c>
      <c r="DH64" s="51" t="str">
        <f t="shared" si="124"/>
        <v/>
      </c>
      <c r="DI64" s="51" t="str">
        <f t="shared" si="125"/>
        <v/>
      </c>
      <c r="DJ64" s="51" t="str">
        <f t="shared" si="126"/>
        <v/>
      </c>
      <c r="DK64" s="51" t="str">
        <f t="shared" si="127"/>
        <v/>
      </c>
      <c r="DL64" s="51" t="str">
        <f t="shared" si="128"/>
        <v/>
      </c>
      <c r="DM64" s="51" t="str">
        <f t="shared" si="129"/>
        <v/>
      </c>
      <c r="DN64" s="51" t="str">
        <f t="shared" si="130"/>
        <v/>
      </c>
      <c r="DO64" s="51" t="str">
        <f t="shared" si="131"/>
        <v/>
      </c>
      <c r="DP64" s="51" t="str">
        <f t="shared" si="132"/>
        <v/>
      </c>
      <c r="DQ64" s="51" t="str">
        <f t="shared" si="133"/>
        <v/>
      </c>
      <c r="DR64" s="51" t="str">
        <f t="shared" si="134"/>
        <v/>
      </c>
      <c r="DS64" s="51" t="str">
        <f t="shared" si="135"/>
        <v/>
      </c>
      <c r="DT64" s="51" t="str">
        <f t="shared" si="136"/>
        <v/>
      </c>
      <c r="DU64" s="51" t="str">
        <f t="shared" si="137"/>
        <v/>
      </c>
      <c r="DV64" s="51" t="str">
        <f t="shared" si="138"/>
        <v/>
      </c>
      <c r="DW64" s="51" t="str">
        <f t="shared" si="139"/>
        <v/>
      </c>
      <c r="DX64" s="51" t="str">
        <f t="shared" si="140"/>
        <v/>
      </c>
      <c r="DY64" s="51" t="str">
        <f t="shared" si="141"/>
        <v/>
      </c>
      <c r="DZ64" s="51" t="str">
        <f t="shared" si="142"/>
        <v/>
      </c>
      <c r="EA64" s="51" t="str">
        <f t="shared" si="143"/>
        <v/>
      </c>
      <c r="EB64" s="51" t="str">
        <f t="shared" si="144"/>
        <v/>
      </c>
      <c r="EC64" s="51" t="str">
        <f t="shared" si="145"/>
        <v/>
      </c>
      <c r="ED64" s="51" t="str">
        <f t="shared" si="146"/>
        <v/>
      </c>
      <c r="EE64" s="51" t="str">
        <f t="shared" si="147"/>
        <v/>
      </c>
    </row>
    <row r="65" spans="1:135" ht="11.25" customHeight="1">
      <c r="A65" s="71" t="s">
        <v>144</v>
      </c>
      <c r="B65" s="71" t="s">
        <v>75</v>
      </c>
      <c r="C65" s="101" t="s">
        <v>207</v>
      </c>
      <c r="D65" s="101"/>
      <c r="E65" s="72">
        <v>1</v>
      </c>
      <c r="F65" s="73" t="s">
        <v>208</v>
      </c>
      <c r="G65" s="82">
        <v>42005</v>
      </c>
      <c r="H65" s="107">
        <v>42008</v>
      </c>
      <c r="I65" s="74"/>
      <c r="J65" s="74"/>
      <c r="K65" s="74"/>
      <c r="L65" s="72">
        <v>1</v>
      </c>
      <c r="M65" s="74"/>
      <c r="N65" s="74" t="s">
        <v>141</v>
      </c>
      <c r="O65" s="69">
        <f t="shared" si="148"/>
        <v>1</v>
      </c>
      <c r="P65" s="69">
        <f t="shared" si="149"/>
        <v>1</v>
      </c>
      <c r="Q65" s="69">
        <f t="shared" si="150"/>
        <v>2015</v>
      </c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DC65" s="51" t="str">
        <f t="shared" si="119"/>
        <v/>
      </c>
      <c r="DD65" s="51" t="str">
        <f t="shared" si="120"/>
        <v/>
      </c>
      <c r="DE65" s="51" t="str">
        <f t="shared" si="121"/>
        <v/>
      </c>
      <c r="DF65" s="51" t="str">
        <f t="shared" si="122"/>
        <v/>
      </c>
      <c r="DG65" s="51" t="str">
        <f t="shared" si="123"/>
        <v/>
      </c>
      <c r="DH65" s="51" t="str">
        <f t="shared" si="124"/>
        <v/>
      </c>
      <c r="DI65" s="51" t="str">
        <f t="shared" si="125"/>
        <v/>
      </c>
      <c r="DJ65" s="51" t="str">
        <f t="shared" si="126"/>
        <v/>
      </c>
      <c r="DK65" s="51" t="str">
        <f t="shared" si="127"/>
        <v/>
      </c>
      <c r="DL65" s="51" t="str">
        <f t="shared" si="128"/>
        <v/>
      </c>
      <c r="DM65" s="51" t="str">
        <f t="shared" si="129"/>
        <v/>
      </c>
      <c r="DN65" s="51" t="str">
        <f t="shared" si="130"/>
        <v/>
      </c>
      <c r="DO65" s="51" t="str">
        <f t="shared" si="131"/>
        <v/>
      </c>
      <c r="DP65" s="51" t="str">
        <f t="shared" si="132"/>
        <v/>
      </c>
      <c r="DQ65" s="51" t="str">
        <f t="shared" si="133"/>
        <v/>
      </c>
      <c r="DR65" s="51" t="str">
        <f t="shared" si="134"/>
        <v/>
      </c>
      <c r="DS65" s="51" t="str">
        <f t="shared" si="135"/>
        <v/>
      </c>
      <c r="DT65" s="51" t="str">
        <f t="shared" si="136"/>
        <v/>
      </c>
      <c r="DU65" s="51" t="str">
        <f t="shared" si="137"/>
        <v/>
      </c>
      <c r="DV65" s="51" t="str">
        <f t="shared" si="138"/>
        <v/>
      </c>
      <c r="DW65" s="51" t="str">
        <f t="shared" si="139"/>
        <v/>
      </c>
      <c r="DX65" s="51" t="str">
        <f t="shared" si="140"/>
        <v/>
      </c>
      <c r="DY65" s="51" t="str">
        <f t="shared" si="141"/>
        <v/>
      </c>
      <c r="DZ65" s="51" t="str">
        <f t="shared" si="142"/>
        <v/>
      </c>
      <c r="EA65" s="51" t="str">
        <f t="shared" si="143"/>
        <v/>
      </c>
      <c r="EB65" s="51" t="str">
        <f t="shared" si="144"/>
        <v/>
      </c>
      <c r="EC65" s="51" t="str">
        <f t="shared" si="145"/>
        <v/>
      </c>
      <c r="ED65" s="51" t="str">
        <f t="shared" si="146"/>
        <v/>
      </c>
      <c r="EE65" s="51" t="str">
        <f t="shared" si="147"/>
        <v/>
      </c>
    </row>
    <row r="66" spans="1:135" ht="11.25" customHeight="1">
      <c r="A66" s="75" t="s">
        <v>144</v>
      </c>
      <c r="B66" s="75" t="s">
        <v>66</v>
      </c>
      <c r="C66" s="102" t="s">
        <v>271</v>
      </c>
      <c r="D66" s="102" t="s">
        <v>137</v>
      </c>
      <c r="E66" s="76">
        <v>1</v>
      </c>
      <c r="F66" s="77" t="s">
        <v>209</v>
      </c>
      <c r="G66" s="83">
        <v>42298</v>
      </c>
      <c r="H66" s="83">
        <v>42301</v>
      </c>
      <c r="I66" s="78"/>
      <c r="J66" s="78"/>
      <c r="K66" s="78"/>
      <c r="L66" s="76">
        <v>1</v>
      </c>
      <c r="M66" s="78"/>
      <c r="N66" s="78" t="s">
        <v>141</v>
      </c>
      <c r="O66" s="66">
        <f t="shared" si="148"/>
        <v>3</v>
      </c>
      <c r="P66" s="66">
        <f t="shared" si="149"/>
        <v>10</v>
      </c>
      <c r="Q66" s="66">
        <f t="shared" si="150"/>
        <v>2015</v>
      </c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DC66" s="51" t="str">
        <f t="shared" si="119"/>
        <v/>
      </c>
      <c r="DD66" s="51" t="str">
        <f t="shared" si="120"/>
        <v/>
      </c>
      <c r="DE66" s="51" t="str">
        <f t="shared" si="121"/>
        <v/>
      </c>
      <c r="DF66" s="51" t="str">
        <f t="shared" si="122"/>
        <v/>
      </c>
      <c r="DG66" s="51" t="str">
        <f t="shared" si="123"/>
        <v/>
      </c>
      <c r="DH66" s="51" t="str">
        <f t="shared" si="124"/>
        <v/>
      </c>
      <c r="DI66" s="51" t="str">
        <f t="shared" si="125"/>
        <v/>
      </c>
      <c r="DJ66" s="51" t="str">
        <f t="shared" si="126"/>
        <v/>
      </c>
      <c r="DK66" s="51" t="str">
        <f t="shared" si="127"/>
        <v/>
      </c>
      <c r="DL66" s="51" t="str">
        <f t="shared" si="128"/>
        <v/>
      </c>
      <c r="DM66" s="51" t="str">
        <f t="shared" si="129"/>
        <v/>
      </c>
      <c r="DN66" s="51" t="str">
        <f t="shared" si="130"/>
        <v/>
      </c>
      <c r="DO66" s="51" t="str">
        <f t="shared" si="131"/>
        <v/>
      </c>
      <c r="DP66" s="51" t="str">
        <f t="shared" si="132"/>
        <v/>
      </c>
      <c r="DQ66" s="51" t="str">
        <f t="shared" si="133"/>
        <v/>
      </c>
      <c r="DR66" s="51" t="str">
        <f t="shared" si="134"/>
        <v/>
      </c>
      <c r="DS66" s="51" t="str">
        <f t="shared" si="135"/>
        <v/>
      </c>
      <c r="DT66" s="51" t="str">
        <f t="shared" si="136"/>
        <v/>
      </c>
      <c r="DU66" s="51" t="str">
        <f t="shared" si="137"/>
        <v/>
      </c>
      <c r="DV66" s="51" t="str">
        <f t="shared" si="138"/>
        <v/>
      </c>
      <c r="DW66" s="51" t="str">
        <f t="shared" si="139"/>
        <v/>
      </c>
      <c r="DX66" s="51" t="str">
        <f t="shared" si="140"/>
        <v/>
      </c>
      <c r="DY66" s="51" t="str">
        <f t="shared" si="141"/>
        <v/>
      </c>
      <c r="DZ66" s="51" t="str">
        <f t="shared" si="142"/>
        <v/>
      </c>
      <c r="EA66" s="51" t="str">
        <f t="shared" si="143"/>
        <v/>
      </c>
      <c r="EB66" s="51" t="str">
        <f t="shared" si="144"/>
        <v/>
      </c>
      <c r="EC66" s="51" t="str">
        <f t="shared" si="145"/>
        <v/>
      </c>
      <c r="ED66" s="51" t="str">
        <f t="shared" si="146"/>
        <v/>
      </c>
      <c r="EE66" s="51" t="str">
        <f t="shared" si="147"/>
        <v/>
      </c>
    </row>
    <row r="67" spans="1:135" ht="11.25" customHeight="1">
      <c r="A67" s="71" t="s">
        <v>144</v>
      </c>
      <c r="B67" s="71" t="s">
        <v>66</v>
      </c>
      <c r="C67" s="101" t="s">
        <v>182</v>
      </c>
      <c r="D67" s="101" t="s">
        <v>134</v>
      </c>
      <c r="E67" s="72">
        <v>1</v>
      </c>
      <c r="F67" s="73" t="s">
        <v>209</v>
      </c>
      <c r="G67" s="82">
        <v>42492</v>
      </c>
      <c r="H67" s="82">
        <v>42498</v>
      </c>
      <c r="I67" s="74"/>
      <c r="J67" s="74"/>
      <c r="K67" s="74"/>
      <c r="L67" s="72">
        <v>1</v>
      </c>
      <c r="M67" s="74"/>
      <c r="N67" s="74" t="s">
        <v>141</v>
      </c>
      <c r="O67" s="69">
        <f t="shared" si="148"/>
        <v>1</v>
      </c>
      <c r="P67" s="69">
        <f t="shared" si="149"/>
        <v>5</v>
      </c>
      <c r="Q67" s="69">
        <f t="shared" si="150"/>
        <v>2016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DC67" s="51" t="str">
        <f t="shared" si="119"/>
        <v/>
      </c>
      <c r="DD67" s="51" t="str">
        <f t="shared" si="120"/>
        <v/>
      </c>
      <c r="DE67" s="51" t="str">
        <f t="shared" si="121"/>
        <v/>
      </c>
      <c r="DF67" s="51" t="str">
        <f t="shared" si="122"/>
        <v/>
      </c>
      <c r="DG67" s="51" t="str">
        <f t="shared" si="123"/>
        <v/>
      </c>
      <c r="DH67" s="51" t="str">
        <f t="shared" si="124"/>
        <v/>
      </c>
      <c r="DI67" s="51" t="str">
        <f t="shared" si="125"/>
        <v/>
      </c>
      <c r="DJ67" s="51" t="str">
        <f t="shared" si="126"/>
        <v/>
      </c>
      <c r="DK67" s="51" t="str">
        <f t="shared" si="127"/>
        <v/>
      </c>
      <c r="DL67" s="51" t="str">
        <f t="shared" si="128"/>
        <v/>
      </c>
      <c r="DM67" s="51" t="str">
        <f t="shared" si="129"/>
        <v/>
      </c>
      <c r="DN67" s="51" t="str">
        <f t="shared" si="130"/>
        <v/>
      </c>
      <c r="DO67" s="51" t="str">
        <f t="shared" si="131"/>
        <v/>
      </c>
      <c r="DP67" s="51" t="str">
        <f t="shared" si="132"/>
        <v/>
      </c>
      <c r="DQ67" s="51" t="str">
        <f t="shared" si="133"/>
        <v/>
      </c>
      <c r="DR67" s="51" t="str">
        <f t="shared" si="134"/>
        <v/>
      </c>
      <c r="DS67" s="51" t="str">
        <f t="shared" si="135"/>
        <v/>
      </c>
      <c r="DT67" s="51" t="str">
        <f t="shared" si="136"/>
        <v/>
      </c>
      <c r="DU67" s="51" t="str">
        <f t="shared" si="137"/>
        <v/>
      </c>
      <c r="DV67" s="51" t="str">
        <f t="shared" si="138"/>
        <v/>
      </c>
      <c r="DW67" s="51" t="str">
        <f t="shared" si="139"/>
        <v/>
      </c>
      <c r="DX67" s="51" t="str">
        <f t="shared" si="140"/>
        <v/>
      </c>
      <c r="DY67" s="51" t="str">
        <f t="shared" si="141"/>
        <v/>
      </c>
      <c r="DZ67" s="51" t="str">
        <f t="shared" si="142"/>
        <v/>
      </c>
      <c r="EA67" s="51" t="str">
        <f t="shared" si="143"/>
        <v/>
      </c>
      <c r="EB67" s="51" t="str">
        <f t="shared" si="144"/>
        <v/>
      </c>
      <c r="EC67" s="51" t="str">
        <f t="shared" si="145"/>
        <v/>
      </c>
      <c r="ED67" s="51" t="str">
        <f t="shared" si="146"/>
        <v/>
      </c>
      <c r="EE67" s="51" t="str">
        <f t="shared" si="147"/>
        <v/>
      </c>
    </row>
    <row r="68" spans="1:135" ht="11.25" customHeight="1">
      <c r="A68" s="75" t="s">
        <v>144</v>
      </c>
      <c r="B68" s="75" t="s">
        <v>77</v>
      </c>
      <c r="C68" s="102" t="s">
        <v>267</v>
      </c>
      <c r="D68" s="102"/>
      <c r="E68" s="76">
        <v>1</v>
      </c>
      <c r="F68" s="77" t="s">
        <v>208</v>
      </c>
      <c r="G68" s="83">
        <v>42497</v>
      </c>
      <c r="H68" s="83">
        <v>42498</v>
      </c>
      <c r="I68" s="78"/>
      <c r="J68" s="78"/>
      <c r="K68" s="78"/>
      <c r="L68" s="76">
        <v>1</v>
      </c>
      <c r="M68" s="78"/>
      <c r="N68" s="78" t="s">
        <v>141</v>
      </c>
      <c r="O68" s="66">
        <f t="shared" si="148"/>
        <v>1</v>
      </c>
      <c r="P68" s="66">
        <f t="shared" si="149"/>
        <v>5</v>
      </c>
      <c r="Q68" s="66">
        <f t="shared" si="150"/>
        <v>2016</v>
      </c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DC68" s="51" t="str">
        <f t="shared" si="119"/>
        <v/>
      </c>
      <c r="DD68" s="51" t="str">
        <f t="shared" si="120"/>
        <v/>
      </c>
      <c r="DE68" s="51" t="str">
        <f t="shared" si="121"/>
        <v/>
      </c>
      <c r="DF68" s="51" t="str">
        <f t="shared" si="122"/>
        <v/>
      </c>
      <c r="DG68" s="51" t="str">
        <f t="shared" si="123"/>
        <v/>
      </c>
      <c r="DH68" s="51" t="str">
        <f t="shared" si="124"/>
        <v/>
      </c>
      <c r="DI68" s="51" t="str">
        <f t="shared" si="125"/>
        <v/>
      </c>
      <c r="DJ68" s="51" t="str">
        <f t="shared" si="126"/>
        <v/>
      </c>
      <c r="DK68" s="51" t="str">
        <f t="shared" si="127"/>
        <v/>
      </c>
      <c r="DL68" s="51" t="str">
        <f t="shared" si="128"/>
        <v/>
      </c>
      <c r="DM68" s="51" t="str">
        <f t="shared" si="129"/>
        <v/>
      </c>
      <c r="DN68" s="51" t="str">
        <f t="shared" si="130"/>
        <v/>
      </c>
      <c r="DO68" s="51" t="str">
        <f t="shared" si="131"/>
        <v/>
      </c>
      <c r="DP68" s="51" t="str">
        <f t="shared" si="132"/>
        <v/>
      </c>
      <c r="DQ68" s="51" t="str">
        <f t="shared" si="133"/>
        <v/>
      </c>
      <c r="DR68" s="51" t="str">
        <f t="shared" si="134"/>
        <v/>
      </c>
      <c r="DS68" s="51" t="str">
        <f t="shared" si="135"/>
        <v/>
      </c>
      <c r="DT68" s="51" t="str">
        <f t="shared" si="136"/>
        <v/>
      </c>
      <c r="DU68" s="51" t="str">
        <f t="shared" si="137"/>
        <v/>
      </c>
      <c r="DV68" s="51" t="str">
        <f t="shared" si="138"/>
        <v/>
      </c>
      <c r="DW68" s="51" t="str">
        <f t="shared" si="139"/>
        <v/>
      </c>
      <c r="DX68" s="51" t="str">
        <f t="shared" si="140"/>
        <v/>
      </c>
      <c r="DY68" s="51" t="str">
        <f t="shared" si="141"/>
        <v/>
      </c>
      <c r="DZ68" s="51" t="str">
        <f t="shared" si="142"/>
        <v/>
      </c>
      <c r="EA68" s="51" t="str">
        <f t="shared" si="143"/>
        <v/>
      </c>
      <c r="EB68" s="51" t="str">
        <f t="shared" si="144"/>
        <v/>
      </c>
      <c r="EC68" s="51" t="str">
        <f t="shared" si="145"/>
        <v/>
      </c>
      <c r="ED68" s="51" t="str">
        <f t="shared" si="146"/>
        <v/>
      </c>
      <c r="EE68" s="51" t="str">
        <f t="shared" si="147"/>
        <v/>
      </c>
    </row>
    <row r="69" spans="1:135" ht="11.25" customHeight="1">
      <c r="A69" s="71" t="s">
        <v>144</v>
      </c>
      <c r="B69" s="71" t="s">
        <v>81</v>
      </c>
      <c r="C69" s="71" t="s">
        <v>210</v>
      </c>
      <c r="D69" s="71" t="s">
        <v>211</v>
      </c>
      <c r="E69" s="72">
        <v>1</v>
      </c>
      <c r="F69" s="73" t="s">
        <v>209</v>
      </c>
      <c r="G69" s="82">
        <v>42505</v>
      </c>
      <c r="H69" s="82">
        <v>42508</v>
      </c>
      <c r="I69" s="74"/>
      <c r="J69" s="74"/>
      <c r="K69" s="74"/>
      <c r="L69" s="72">
        <v>1</v>
      </c>
      <c r="M69" s="74"/>
      <c r="N69" s="74" t="s">
        <v>141</v>
      </c>
      <c r="O69" s="69">
        <f t="shared" si="148"/>
        <v>2</v>
      </c>
      <c r="P69" s="69">
        <f t="shared" si="149"/>
        <v>5</v>
      </c>
      <c r="Q69" s="69">
        <f t="shared" si="150"/>
        <v>2016</v>
      </c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DC69" s="51" t="str">
        <f t="shared" si="119"/>
        <v/>
      </c>
      <c r="DD69" s="51" t="str">
        <f t="shared" si="120"/>
        <v/>
      </c>
      <c r="DE69" s="51" t="str">
        <f t="shared" si="121"/>
        <v/>
      </c>
      <c r="DF69" s="51" t="str">
        <f t="shared" si="122"/>
        <v/>
      </c>
      <c r="DG69" s="51" t="str">
        <f t="shared" si="123"/>
        <v/>
      </c>
      <c r="DH69" s="51" t="str">
        <f t="shared" si="124"/>
        <v/>
      </c>
      <c r="DI69" s="51" t="str">
        <f t="shared" si="125"/>
        <v/>
      </c>
      <c r="DJ69" s="51" t="str">
        <f t="shared" si="126"/>
        <v/>
      </c>
      <c r="DK69" s="51" t="str">
        <f t="shared" si="127"/>
        <v/>
      </c>
      <c r="DL69" s="51" t="str">
        <f t="shared" si="128"/>
        <v/>
      </c>
      <c r="DM69" s="51" t="str">
        <f t="shared" si="129"/>
        <v/>
      </c>
      <c r="DN69" s="51" t="str">
        <f t="shared" si="130"/>
        <v/>
      </c>
      <c r="DO69" s="51" t="str">
        <f t="shared" si="131"/>
        <v/>
      </c>
      <c r="DP69" s="51" t="str">
        <f t="shared" si="132"/>
        <v/>
      </c>
      <c r="DQ69" s="51" t="str">
        <f t="shared" si="133"/>
        <v/>
      </c>
      <c r="DR69" s="51" t="str">
        <f t="shared" si="134"/>
        <v/>
      </c>
      <c r="DS69" s="51" t="str">
        <f t="shared" si="135"/>
        <v/>
      </c>
      <c r="DT69" s="51" t="str">
        <f t="shared" si="136"/>
        <v/>
      </c>
      <c r="DU69" s="51" t="str">
        <f t="shared" si="137"/>
        <v/>
      </c>
      <c r="DV69" s="51" t="str">
        <f t="shared" si="138"/>
        <v/>
      </c>
      <c r="DW69" s="51" t="str">
        <f t="shared" si="139"/>
        <v/>
      </c>
      <c r="DX69" s="51" t="str">
        <f t="shared" si="140"/>
        <v/>
      </c>
      <c r="DY69" s="51" t="str">
        <f t="shared" si="141"/>
        <v/>
      </c>
      <c r="DZ69" s="51" t="str">
        <f t="shared" si="142"/>
        <v/>
      </c>
      <c r="EA69" s="51" t="str">
        <f t="shared" si="143"/>
        <v/>
      </c>
      <c r="EB69" s="51" t="str">
        <f t="shared" si="144"/>
        <v/>
      </c>
      <c r="EC69" s="51" t="str">
        <f t="shared" si="145"/>
        <v/>
      </c>
      <c r="ED69" s="51" t="str">
        <f t="shared" si="146"/>
        <v/>
      </c>
      <c r="EE69" s="51" t="str">
        <f t="shared" si="147"/>
        <v/>
      </c>
    </row>
    <row r="70" spans="1:135" ht="11.25" customHeight="1">
      <c r="A70" s="75" t="s">
        <v>144</v>
      </c>
      <c r="B70" s="75" t="s">
        <v>79</v>
      </c>
      <c r="C70" s="75" t="s">
        <v>212</v>
      </c>
      <c r="D70" s="75" t="s">
        <v>139</v>
      </c>
      <c r="E70" s="76">
        <v>1</v>
      </c>
      <c r="F70" s="77" t="s">
        <v>213</v>
      </c>
      <c r="G70" s="83">
        <v>42620</v>
      </c>
      <c r="H70" s="83">
        <v>42621</v>
      </c>
      <c r="I70" s="78"/>
      <c r="J70" s="78"/>
      <c r="K70" s="78"/>
      <c r="L70" s="76">
        <v>1</v>
      </c>
      <c r="M70" s="78"/>
      <c r="N70" s="78" t="s">
        <v>141</v>
      </c>
      <c r="O70" s="66">
        <f t="shared" si="148"/>
        <v>1</v>
      </c>
      <c r="P70" s="66">
        <f t="shared" si="149"/>
        <v>9</v>
      </c>
      <c r="Q70" s="66">
        <f t="shared" si="150"/>
        <v>2016</v>
      </c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DC70" s="51" t="str">
        <f t="shared" si="119"/>
        <v/>
      </c>
      <c r="DD70" s="51" t="str">
        <f t="shared" si="120"/>
        <v/>
      </c>
      <c r="DE70" s="51" t="str">
        <f t="shared" si="121"/>
        <v/>
      </c>
      <c r="DF70" s="51" t="str">
        <f t="shared" si="122"/>
        <v/>
      </c>
      <c r="DG70" s="51" t="str">
        <f t="shared" si="123"/>
        <v/>
      </c>
      <c r="DH70" s="51" t="str">
        <f t="shared" si="124"/>
        <v/>
      </c>
      <c r="DI70" s="51" t="str">
        <f t="shared" si="125"/>
        <v/>
      </c>
      <c r="DJ70" s="51" t="str">
        <f t="shared" si="126"/>
        <v/>
      </c>
      <c r="DK70" s="51" t="str">
        <f t="shared" si="127"/>
        <v/>
      </c>
      <c r="DL70" s="51" t="str">
        <f t="shared" si="128"/>
        <v/>
      </c>
      <c r="DM70" s="51" t="str">
        <f t="shared" si="129"/>
        <v/>
      </c>
      <c r="DN70" s="51" t="str">
        <f t="shared" si="130"/>
        <v/>
      </c>
      <c r="DO70" s="51" t="str">
        <f t="shared" si="131"/>
        <v/>
      </c>
      <c r="DP70" s="51" t="str">
        <f t="shared" si="132"/>
        <v/>
      </c>
      <c r="DQ70" s="51" t="str">
        <f t="shared" si="133"/>
        <v/>
      </c>
      <c r="DR70" s="51" t="str">
        <f t="shared" si="134"/>
        <v/>
      </c>
      <c r="DS70" s="51" t="str">
        <f t="shared" si="135"/>
        <v/>
      </c>
      <c r="DT70" s="51" t="str">
        <f t="shared" si="136"/>
        <v/>
      </c>
      <c r="DU70" s="51" t="str">
        <f t="shared" si="137"/>
        <v/>
      </c>
      <c r="DV70" s="51" t="str">
        <f t="shared" si="138"/>
        <v/>
      </c>
      <c r="DW70" s="51" t="str">
        <f t="shared" si="139"/>
        <v/>
      </c>
      <c r="DX70" s="51" t="str">
        <f t="shared" si="140"/>
        <v/>
      </c>
      <c r="DY70" s="51" t="str">
        <f t="shared" si="141"/>
        <v/>
      </c>
      <c r="DZ70" s="51" t="str">
        <f t="shared" si="142"/>
        <v/>
      </c>
      <c r="EA70" s="51" t="str">
        <f t="shared" si="143"/>
        <v/>
      </c>
      <c r="EB70" s="51" t="str">
        <f t="shared" si="144"/>
        <v/>
      </c>
      <c r="EC70" s="51" t="str">
        <f t="shared" si="145"/>
        <v/>
      </c>
      <c r="ED70" s="51" t="str">
        <f t="shared" si="146"/>
        <v/>
      </c>
      <c r="EE70" s="51" t="str">
        <f t="shared" si="147"/>
        <v/>
      </c>
    </row>
    <row r="71" spans="1:135" ht="11.25" customHeight="1">
      <c r="A71" s="71" t="s">
        <v>144</v>
      </c>
      <c r="B71" s="71" t="s">
        <v>79</v>
      </c>
      <c r="C71" s="71" t="s">
        <v>214</v>
      </c>
      <c r="D71" s="71" t="s">
        <v>139</v>
      </c>
      <c r="E71" s="72">
        <v>1</v>
      </c>
      <c r="F71" s="73" t="s">
        <v>209</v>
      </c>
      <c r="G71" s="82">
        <v>42623</v>
      </c>
      <c r="H71" s="82">
        <v>42624</v>
      </c>
      <c r="I71" s="74"/>
      <c r="J71" s="74"/>
      <c r="K71" s="74"/>
      <c r="L71" s="72">
        <v>1</v>
      </c>
      <c r="M71" s="74"/>
      <c r="N71" s="74" t="s">
        <v>141</v>
      </c>
      <c r="O71" s="69">
        <f t="shared" si="148"/>
        <v>1</v>
      </c>
      <c r="P71" s="69">
        <f t="shared" si="149"/>
        <v>9</v>
      </c>
      <c r="Q71" s="69">
        <f t="shared" si="150"/>
        <v>2016</v>
      </c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DC71" s="51" t="str">
        <f t="shared" ref="DC71:DC86" si="151">IF(Q136=1977,IF($E136=0,"",$E136),"")</f>
        <v/>
      </c>
      <c r="DD71" s="51" t="str">
        <f t="shared" ref="DD71:DD86" si="152">IF(Q136=1978,IF($E136=0,"",$E136),"")</f>
        <v/>
      </c>
      <c r="DE71" s="51" t="str">
        <f t="shared" ref="DE71:DE86" si="153">IF(Q136=1979,IF($E136=0,"",$E136),"")</f>
        <v/>
      </c>
      <c r="DF71" s="51" t="str">
        <f t="shared" ref="DF71:DF86" si="154">IF(Q136=1980,IF($E136=0,"",$E136),"")</f>
        <v/>
      </c>
      <c r="DG71" s="51" t="str">
        <f t="shared" ref="DG71:DG86" si="155">IF(Q136=1981,IF($E136=0,"",$E136),"")</f>
        <v/>
      </c>
      <c r="DH71" s="51" t="str">
        <f t="shared" ref="DH71:DH86" si="156">IF(Q136=1982,IF($E136=0,"",$E136),"")</f>
        <v/>
      </c>
      <c r="DI71" s="51" t="str">
        <f t="shared" ref="DI71:DI86" si="157">IF(Q136=1983,IF($E136=0,"",$E136),"")</f>
        <v/>
      </c>
      <c r="DJ71" s="51" t="str">
        <f t="shared" ref="DJ71:DJ86" si="158">IF(Q136=1984,IF($E136=0,"",$E136),"")</f>
        <v/>
      </c>
      <c r="DK71" s="51" t="str">
        <f t="shared" ref="DK71:DK86" si="159">IF(Q136=1985,IF($E136=0,"",$E136),"")</f>
        <v/>
      </c>
      <c r="DL71" s="51" t="str">
        <f t="shared" ref="DL71:DL86" si="160">IF(Q136=1986,IF($E136=0,"",$E136),"")</f>
        <v/>
      </c>
      <c r="DM71" s="51" t="str">
        <f t="shared" ref="DM71:DM86" si="161">IF(Q136=1987,IF($E136=0,"",$E136),"")</f>
        <v/>
      </c>
      <c r="DN71" s="51" t="str">
        <f t="shared" ref="DN71:DN86" si="162">IF(Q136=1988,IF($E136=0,"",$E136),"")</f>
        <v/>
      </c>
      <c r="DO71" s="51" t="str">
        <f t="shared" ref="DO71:DO86" si="163">IF(Q136=1989,IF($E136=0,"",$E136),"")</f>
        <v/>
      </c>
      <c r="DP71" s="51" t="str">
        <f t="shared" ref="DP71:DP86" si="164">IF(Q136=1990,IF($E136=0,"",$E136),"")</f>
        <v/>
      </c>
      <c r="DQ71" s="51" t="str">
        <f t="shared" ref="DQ71:DQ86" si="165">IF(Q136=1991,IF($E136=0,"",$E136),"")</f>
        <v/>
      </c>
      <c r="DR71" s="51" t="str">
        <f t="shared" ref="DR71:DR86" si="166">IF(Q136=1992,IF($E136=0,"",$E136),"")</f>
        <v/>
      </c>
      <c r="DS71" s="51" t="str">
        <f t="shared" ref="DS71:DS86" si="167">IF(Q136=1993,IF($E136=0,"",$E136),"")</f>
        <v/>
      </c>
      <c r="DT71" s="51" t="str">
        <f t="shared" ref="DT71:DT86" si="168">IF(Q136=1994,IF($E136=0,"",$E136),"")</f>
        <v/>
      </c>
      <c r="DU71" s="51" t="str">
        <f t="shared" ref="DU71:DU86" si="169">IF(Q136=1995,IF($E136=0,"",$E136),"")</f>
        <v/>
      </c>
      <c r="DV71" s="51" t="str">
        <f t="shared" ref="DV71:DV86" si="170">IF(Q136=1996,IF($E136=0,"",$E136),"")</f>
        <v/>
      </c>
      <c r="DW71" s="51" t="str">
        <f t="shared" ref="DW71:DW86" si="171">IF(Q136=1997,IF($E136=0,"",$E136),"")</f>
        <v/>
      </c>
      <c r="DX71" s="51" t="str">
        <f t="shared" ref="DX71:DX86" si="172">IF(Q136=1998,IF($E136=0,"",$E136),"")</f>
        <v/>
      </c>
      <c r="DY71" s="51" t="str">
        <f t="shared" ref="DY71:DY86" si="173">IF(Q136=1999,IF($E136=0,"",$E136),"")</f>
        <v/>
      </c>
      <c r="DZ71" s="51" t="str">
        <f t="shared" ref="DZ71:DZ86" si="174">IF(Q136=2000,IF($E136=0,"",$E136),"")</f>
        <v/>
      </c>
      <c r="EA71" s="51" t="str">
        <f t="shared" ref="EA71:EA86" si="175">IF(Q136=2001,IF($E136=0,"",$E136),"")</f>
        <v/>
      </c>
      <c r="EB71" s="51" t="str">
        <f t="shared" ref="EB71:EB86" si="176">IF(Q136=2002,IF($E136=0,"",$E136),"")</f>
        <v/>
      </c>
      <c r="EC71" s="51" t="str">
        <f t="shared" ref="EC71:EC86" si="177">IF(Q136=2003,IF($E136=0,"",$E136),"")</f>
        <v/>
      </c>
      <c r="ED71" s="51" t="str">
        <f t="shared" ref="ED71:ED86" si="178">IF(Q136=2004,IF($E136=0,"",$E136),"")</f>
        <v/>
      </c>
      <c r="EE71" s="51" t="str">
        <f t="shared" ref="EE71:EE86" si="179">IF(Q136=2005,IF($E136=0,"",$E136),"")</f>
        <v/>
      </c>
    </row>
    <row r="72" spans="1:135" ht="11.25" customHeight="1">
      <c r="A72" s="75" t="s">
        <v>144</v>
      </c>
      <c r="B72" s="75" t="s">
        <v>65</v>
      </c>
      <c r="C72" s="75" t="s">
        <v>159</v>
      </c>
      <c r="D72" s="75"/>
      <c r="E72" s="76">
        <v>1</v>
      </c>
      <c r="F72" s="77" t="s">
        <v>138</v>
      </c>
      <c r="G72" s="83">
        <v>42986</v>
      </c>
      <c r="H72" s="83">
        <v>42992</v>
      </c>
      <c r="I72" s="78"/>
      <c r="J72" s="78"/>
      <c r="K72" s="78"/>
      <c r="L72" s="76">
        <v>1</v>
      </c>
      <c r="M72" s="78"/>
      <c r="N72" s="78" t="s">
        <v>141</v>
      </c>
      <c r="O72" s="66">
        <f t="shared" si="148"/>
        <v>1</v>
      </c>
      <c r="P72" s="66">
        <f t="shared" si="149"/>
        <v>9</v>
      </c>
      <c r="Q72" s="66">
        <f t="shared" si="150"/>
        <v>2017</v>
      </c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DC72" s="51" t="str">
        <f t="shared" si="151"/>
        <v/>
      </c>
      <c r="DD72" s="51" t="str">
        <f t="shared" si="152"/>
        <v/>
      </c>
      <c r="DE72" s="51" t="str">
        <f t="shared" si="153"/>
        <v/>
      </c>
      <c r="DF72" s="51" t="str">
        <f t="shared" si="154"/>
        <v/>
      </c>
      <c r="DG72" s="51" t="str">
        <f t="shared" si="155"/>
        <v/>
      </c>
      <c r="DH72" s="51" t="str">
        <f t="shared" si="156"/>
        <v/>
      </c>
      <c r="DI72" s="51" t="str">
        <f t="shared" si="157"/>
        <v/>
      </c>
      <c r="DJ72" s="51" t="str">
        <f t="shared" si="158"/>
        <v/>
      </c>
      <c r="DK72" s="51" t="str">
        <f t="shared" si="159"/>
        <v/>
      </c>
      <c r="DL72" s="51" t="str">
        <f t="shared" si="160"/>
        <v/>
      </c>
      <c r="DM72" s="51" t="str">
        <f t="shared" si="161"/>
        <v/>
      </c>
      <c r="DN72" s="51" t="str">
        <f t="shared" si="162"/>
        <v/>
      </c>
      <c r="DO72" s="51" t="str">
        <f t="shared" si="163"/>
        <v/>
      </c>
      <c r="DP72" s="51" t="str">
        <f t="shared" si="164"/>
        <v/>
      </c>
      <c r="DQ72" s="51" t="str">
        <f t="shared" si="165"/>
        <v/>
      </c>
      <c r="DR72" s="51" t="str">
        <f t="shared" si="166"/>
        <v/>
      </c>
      <c r="DS72" s="51" t="str">
        <f t="shared" si="167"/>
        <v/>
      </c>
      <c r="DT72" s="51" t="str">
        <f t="shared" si="168"/>
        <v/>
      </c>
      <c r="DU72" s="51" t="str">
        <f t="shared" si="169"/>
        <v/>
      </c>
      <c r="DV72" s="51" t="str">
        <f t="shared" si="170"/>
        <v/>
      </c>
      <c r="DW72" s="51" t="str">
        <f t="shared" si="171"/>
        <v/>
      </c>
      <c r="DX72" s="51" t="str">
        <f t="shared" si="172"/>
        <v/>
      </c>
      <c r="DY72" s="51" t="str">
        <f t="shared" si="173"/>
        <v/>
      </c>
      <c r="DZ72" s="51" t="str">
        <f t="shared" si="174"/>
        <v/>
      </c>
      <c r="EA72" s="51" t="str">
        <f t="shared" si="175"/>
        <v/>
      </c>
      <c r="EB72" s="51" t="str">
        <f t="shared" si="176"/>
        <v/>
      </c>
      <c r="EC72" s="51" t="str">
        <f t="shared" si="177"/>
        <v/>
      </c>
      <c r="ED72" s="51" t="str">
        <f t="shared" si="178"/>
        <v/>
      </c>
      <c r="EE72" s="51" t="str">
        <f t="shared" si="179"/>
        <v/>
      </c>
    </row>
    <row r="73" spans="1:135" ht="11.25" customHeight="1">
      <c r="A73" s="71" t="s">
        <v>144</v>
      </c>
      <c r="B73" s="71" t="s">
        <v>78</v>
      </c>
      <c r="C73" s="71" t="s">
        <v>215</v>
      </c>
      <c r="D73" s="71" t="s">
        <v>136</v>
      </c>
      <c r="E73" s="72">
        <v>1</v>
      </c>
      <c r="F73" s="73" t="s">
        <v>209</v>
      </c>
      <c r="G73" s="82">
        <v>43105</v>
      </c>
      <c r="H73" s="82"/>
      <c r="I73" s="74"/>
      <c r="J73" s="74"/>
      <c r="K73" s="74"/>
      <c r="L73" s="72">
        <v>1</v>
      </c>
      <c r="M73" s="74"/>
      <c r="N73" s="74" t="s">
        <v>141</v>
      </c>
      <c r="O73" s="69">
        <f t="shared" si="148"/>
        <v>1</v>
      </c>
      <c r="P73" s="69">
        <f t="shared" si="149"/>
        <v>1</v>
      </c>
      <c r="Q73" s="69">
        <f t="shared" si="150"/>
        <v>2018</v>
      </c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DC73" s="51" t="str">
        <f t="shared" si="151"/>
        <v/>
      </c>
      <c r="DD73" s="51" t="str">
        <f t="shared" si="152"/>
        <v/>
      </c>
      <c r="DE73" s="51" t="str">
        <f t="shared" si="153"/>
        <v/>
      </c>
      <c r="DF73" s="51" t="str">
        <f t="shared" si="154"/>
        <v/>
      </c>
      <c r="DG73" s="51" t="str">
        <f t="shared" si="155"/>
        <v/>
      </c>
      <c r="DH73" s="51" t="str">
        <f t="shared" si="156"/>
        <v/>
      </c>
      <c r="DI73" s="51" t="str">
        <f t="shared" si="157"/>
        <v/>
      </c>
      <c r="DJ73" s="51" t="str">
        <f t="shared" si="158"/>
        <v/>
      </c>
      <c r="DK73" s="51" t="str">
        <f t="shared" si="159"/>
        <v/>
      </c>
      <c r="DL73" s="51" t="str">
        <f t="shared" si="160"/>
        <v/>
      </c>
      <c r="DM73" s="51" t="str">
        <f t="shared" si="161"/>
        <v/>
      </c>
      <c r="DN73" s="51" t="str">
        <f t="shared" si="162"/>
        <v/>
      </c>
      <c r="DO73" s="51" t="str">
        <f t="shared" si="163"/>
        <v/>
      </c>
      <c r="DP73" s="51" t="str">
        <f t="shared" si="164"/>
        <v/>
      </c>
      <c r="DQ73" s="51" t="str">
        <f t="shared" si="165"/>
        <v/>
      </c>
      <c r="DR73" s="51" t="str">
        <f t="shared" si="166"/>
        <v/>
      </c>
      <c r="DS73" s="51" t="str">
        <f t="shared" si="167"/>
        <v/>
      </c>
      <c r="DT73" s="51" t="str">
        <f t="shared" si="168"/>
        <v/>
      </c>
      <c r="DU73" s="51" t="str">
        <f t="shared" si="169"/>
        <v/>
      </c>
      <c r="DV73" s="51" t="str">
        <f t="shared" si="170"/>
        <v/>
      </c>
      <c r="DW73" s="51" t="str">
        <f t="shared" si="171"/>
        <v/>
      </c>
      <c r="DX73" s="51" t="str">
        <f t="shared" si="172"/>
        <v/>
      </c>
      <c r="DY73" s="51" t="str">
        <f t="shared" si="173"/>
        <v/>
      </c>
      <c r="DZ73" s="51" t="str">
        <f t="shared" si="174"/>
        <v/>
      </c>
      <c r="EA73" s="51" t="str">
        <f t="shared" si="175"/>
        <v/>
      </c>
      <c r="EB73" s="51" t="str">
        <f t="shared" si="176"/>
        <v/>
      </c>
      <c r="EC73" s="51" t="str">
        <f t="shared" si="177"/>
        <v/>
      </c>
      <c r="ED73" s="51" t="str">
        <f t="shared" si="178"/>
        <v/>
      </c>
      <c r="EE73" s="51" t="str">
        <f t="shared" si="179"/>
        <v/>
      </c>
    </row>
    <row r="74" spans="1:135" ht="11.25" customHeight="1">
      <c r="A74" s="75" t="s">
        <v>144</v>
      </c>
      <c r="B74" s="75" t="s">
        <v>79</v>
      </c>
      <c r="C74" s="75" t="s">
        <v>216</v>
      </c>
      <c r="D74" s="75" t="s">
        <v>217</v>
      </c>
      <c r="E74" s="76">
        <v>1</v>
      </c>
      <c r="F74" s="77" t="s">
        <v>209</v>
      </c>
      <c r="G74" s="83">
        <v>43229</v>
      </c>
      <c r="H74" s="83">
        <v>43235</v>
      </c>
      <c r="I74" s="78"/>
      <c r="J74" s="78"/>
      <c r="K74" s="78"/>
      <c r="L74" s="76">
        <v>1</v>
      </c>
      <c r="M74" s="78"/>
      <c r="N74" s="78" t="s">
        <v>141</v>
      </c>
      <c r="O74" s="66">
        <f t="shared" si="148"/>
        <v>1</v>
      </c>
      <c r="P74" s="66">
        <f t="shared" si="149"/>
        <v>5</v>
      </c>
      <c r="Q74" s="66">
        <f t="shared" si="150"/>
        <v>2018</v>
      </c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DC74" s="51" t="str">
        <f t="shared" si="151"/>
        <v/>
      </c>
      <c r="DD74" s="51" t="str">
        <f t="shared" si="152"/>
        <v/>
      </c>
      <c r="DE74" s="51" t="str">
        <f t="shared" si="153"/>
        <v/>
      </c>
      <c r="DF74" s="51" t="str">
        <f t="shared" si="154"/>
        <v/>
      </c>
      <c r="DG74" s="51" t="str">
        <f t="shared" si="155"/>
        <v/>
      </c>
      <c r="DH74" s="51" t="str">
        <f t="shared" si="156"/>
        <v/>
      </c>
      <c r="DI74" s="51" t="str">
        <f t="shared" si="157"/>
        <v/>
      </c>
      <c r="DJ74" s="51" t="str">
        <f t="shared" si="158"/>
        <v/>
      </c>
      <c r="DK74" s="51" t="str">
        <f t="shared" si="159"/>
        <v/>
      </c>
      <c r="DL74" s="51" t="str">
        <f t="shared" si="160"/>
        <v/>
      </c>
      <c r="DM74" s="51" t="str">
        <f t="shared" si="161"/>
        <v/>
      </c>
      <c r="DN74" s="51" t="str">
        <f t="shared" si="162"/>
        <v/>
      </c>
      <c r="DO74" s="51" t="str">
        <f t="shared" si="163"/>
        <v/>
      </c>
      <c r="DP74" s="51" t="str">
        <f t="shared" si="164"/>
        <v/>
      </c>
      <c r="DQ74" s="51" t="str">
        <f t="shared" si="165"/>
        <v/>
      </c>
      <c r="DR74" s="51" t="str">
        <f t="shared" si="166"/>
        <v/>
      </c>
      <c r="DS74" s="51" t="str">
        <f t="shared" si="167"/>
        <v/>
      </c>
      <c r="DT74" s="51" t="str">
        <f t="shared" si="168"/>
        <v/>
      </c>
      <c r="DU74" s="51" t="str">
        <f t="shared" si="169"/>
        <v/>
      </c>
      <c r="DV74" s="51" t="str">
        <f t="shared" si="170"/>
        <v/>
      </c>
      <c r="DW74" s="51" t="str">
        <f t="shared" si="171"/>
        <v/>
      </c>
      <c r="DX74" s="51" t="str">
        <f t="shared" si="172"/>
        <v/>
      </c>
      <c r="DY74" s="51" t="str">
        <f t="shared" si="173"/>
        <v/>
      </c>
      <c r="DZ74" s="51" t="str">
        <f t="shared" si="174"/>
        <v/>
      </c>
      <c r="EA74" s="51" t="str">
        <f t="shared" si="175"/>
        <v/>
      </c>
      <c r="EB74" s="51" t="str">
        <f t="shared" si="176"/>
        <v/>
      </c>
      <c r="EC74" s="51" t="str">
        <f t="shared" si="177"/>
        <v/>
      </c>
      <c r="ED74" s="51" t="str">
        <f t="shared" si="178"/>
        <v/>
      </c>
      <c r="EE74" s="51" t="str">
        <f t="shared" si="179"/>
        <v/>
      </c>
    </row>
    <row r="75" spans="1:135" ht="11.25" customHeight="1">
      <c r="A75" s="71" t="s">
        <v>144</v>
      </c>
      <c r="B75" s="71" t="s">
        <v>79</v>
      </c>
      <c r="C75" s="71" t="s">
        <v>218</v>
      </c>
      <c r="D75" s="71" t="s">
        <v>219</v>
      </c>
      <c r="E75" s="72">
        <v>1</v>
      </c>
      <c r="F75" s="73" t="s">
        <v>209</v>
      </c>
      <c r="G75" s="82">
        <v>43236</v>
      </c>
      <c r="H75" s="82">
        <v>43237</v>
      </c>
      <c r="I75" s="74"/>
      <c r="J75" s="74"/>
      <c r="K75" s="74"/>
      <c r="L75" s="72">
        <v>1</v>
      </c>
      <c r="M75" s="74"/>
      <c r="N75" s="74" t="s">
        <v>141</v>
      </c>
      <c r="O75" s="69">
        <f t="shared" si="148"/>
        <v>2</v>
      </c>
      <c r="P75" s="69">
        <f t="shared" si="149"/>
        <v>5</v>
      </c>
      <c r="Q75" s="69">
        <f t="shared" si="150"/>
        <v>2018</v>
      </c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DC75" s="51" t="str">
        <f t="shared" si="151"/>
        <v/>
      </c>
      <c r="DD75" s="51" t="str">
        <f t="shared" si="152"/>
        <v/>
      </c>
      <c r="DE75" s="51" t="str">
        <f t="shared" si="153"/>
        <v/>
      </c>
      <c r="DF75" s="51" t="str">
        <f t="shared" si="154"/>
        <v/>
      </c>
      <c r="DG75" s="51" t="str">
        <f t="shared" si="155"/>
        <v/>
      </c>
      <c r="DH75" s="51" t="str">
        <f t="shared" si="156"/>
        <v/>
      </c>
      <c r="DI75" s="51" t="str">
        <f t="shared" si="157"/>
        <v/>
      </c>
      <c r="DJ75" s="51" t="str">
        <f t="shared" si="158"/>
        <v/>
      </c>
      <c r="DK75" s="51" t="str">
        <f t="shared" si="159"/>
        <v/>
      </c>
      <c r="DL75" s="51" t="str">
        <f t="shared" si="160"/>
        <v/>
      </c>
      <c r="DM75" s="51" t="str">
        <f t="shared" si="161"/>
        <v/>
      </c>
      <c r="DN75" s="51" t="str">
        <f t="shared" si="162"/>
        <v/>
      </c>
      <c r="DO75" s="51" t="str">
        <f t="shared" si="163"/>
        <v/>
      </c>
      <c r="DP75" s="51" t="str">
        <f t="shared" si="164"/>
        <v/>
      </c>
      <c r="DQ75" s="51" t="str">
        <f t="shared" si="165"/>
        <v/>
      </c>
      <c r="DR75" s="51" t="str">
        <f t="shared" si="166"/>
        <v/>
      </c>
      <c r="DS75" s="51" t="str">
        <f t="shared" si="167"/>
        <v/>
      </c>
      <c r="DT75" s="51" t="str">
        <f t="shared" si="168"/>
        <v/>
      </c>
      <c r="DU75" s="51" t="str">
        <f t="shared" si="169"/>
        <v/>
      </c>
      <c r="DV75" s="51" t="str">
        <f t="shared" si="170"/>
        <v/>
      </c>
      <c r="DW75" s="51" t="str">
        <f t="shared" si="171"/>
        <v/>
      </c>
      <c r="DX75" s="51" t="str">
        <f t="shared" si="172"/>
        <v/>
      </c>
      <c r="DY75" s="51" t="str">
        <f t="shared" si="173"/>
        <v/>
      </c>
      <c r="DZ75" s="51" t="str">
        <f t="shared" si="174"/>
        <v/>
      </c>
      <c r="EA75" s="51" t="str">
        <f t="shared" si="175"/>
        <v/>
      </c>
      <c r="EB75" s="51" t="str">
        <f t="shared" si="176"/>
        <v/>
      </c>
      <c r="EC75" s="51" t="str">
        <f t="shared" si="177"/>
        <v/>
      </c>
      <c r="ED75" s="51" t="str">
        <f t="shared" si="178"/>
        <v/>
      </c>
      <c r="EE75" s="51" t="str">
        <f t="shared" si="179"/>
        <v/>
      </c>
    </row>
    <row r="76" spans="1:135" ht="11.25" customHeight="1">
      <c r="A76" s="75" t="s">
        <v>144</v>
      </c>
      <c r="B76" s="75" t="s">
        <v>81</v>
      </c>
      <c r="C76" s="75" t="s">
        <v>220</v>
      </c>
      <c r="D76" s="75" t="s">
        <v>164</v>
      </c>
      <c r="E76" s="76">
        <v>1</v>
      </c>
      <c r="F76" s="77" t="s">
        <v>138</v>
      </c>
      <c r="G76" s="83">
        <v>43352</v>
      </c>
      <c r="H76" s="83"/>
      <c r="I76" s="78"/>
      <c r="J76" s="78"/>
      <c r="K76" s="78"/>
      <c r="L76" s="76">
        <v>1</v>
      </c>
      <c r="M76" s="78"/>
      <c r="N76" s="78" t="s">
        <v>141</v>
      </c>
      <c r="O76" s="66">
        <f t="shared" si="148"/>
        <v>1</v>
      </c>
      <c r="P76" s="66">
        <f t="shared" si="149"/>
        <v>9</v>
      </c>
      <c r="Q76" s="66">
        <f t="shared" si="150"/>
        <v>2018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DC76" s="51" t="str">
        <f t="shared" si="151"/>
        <v/>
      </c>
      <c r="DD76" s="51" t="str">
        <f t="shared" si="152"/>
        <v/>
      </c>
      <c r="DE76" s="51" t="str">
        <f t="shared" si="153"/>
        <v/>
      </c>
      <c r="DF76" s="51" t="str">
        <f t="shared" si="154"/>
        <v/>
      </c>
      <c r="DG76" s="51" t="str">
        <f t="shared" si="155"/>
        <v/>
      </c>
      <c r="DH76" s="51" t="str">
        <f t="shared" si="156"/>
        <v/>
      </c>
      <c r="DI76" s="51" t="str">
        <f t="shared" si="157"/>
        <v/>
      </c>
      <c r="DJ76" s="51" t="str">
        <f t="shared" si="158"/>
        <v/>
      </c>
      <c r="DK76" s="51" t="str">
        <f t="shared" si="159"/>
        <v/>
      </c>
      <c r="DL76" s="51" t="str">
        <f t="shared" si="160"/>
        <v/>
      </c>
      <c r="DM76" s="51" t="str">
        <f t="shared" si="161"/>
        <v/>
      </c>
      <c r="DN76" s="51" t="str">
        <f t="shared" si="162"/>
        <v/>
      </c>
      <c r="DO76" s="51" t="str">
        <f t="shared" si="163"/>
        <v/>
      </c>
      <c r="DP76" s="51" t="str">
        <f t="shared" si="164"/>
        <v/>
      </c>
      <c r="DQ76" s="51" t="str">
        <f t="shared" si="165"/>
        <v/>
      </c>
      <c r="DR76" s="51" t="str">
        <f t="shared" si="166"/>
        <v/>
      </c>
      <c r="DS76" s="51" t="str">
        <f t="shared" si="167"/>
        <v/>
      </c>
      <c r="DT76" s="51" t="str">
        <f t="shared" si="168"/>
        <v/>
      </c>
      <c r="DU76" s="51" t="str">
        <f t="shared" si="169"/>
        <v/>
      </c>
      <c r="DV76" s="51" t="str">
        <f t="shared" si="170"/>
        <v/>
      </c>
      <c r="DW76" s="51" t="str">
        <f t="shared" si="171"/>
        <v/>
      </c>
      <c r="DX76" s="51" t="str">
        <f t="shared" si="172"/>
        <v/>
      </c>
      <c r="DY76" s="51" t="str">
        <f t="shared" si="173"/>
        <v/>
      </c>
      <c r="DZ76" s="51" t="str">
        <f t="shared" si="174"/>
        <v/>
      </c>
      <c r="EA76" s="51" t="str">
        <f t="shared" si="175"/>
        <v/>
      </c>
      <c r="EB76" s="51" t="str">
        <f t="shared" si="176"/>
        <v/>
      </c>
      <c r="EC76" s="51" t="str">
        <f t="shared" si="177"/>
        <v/>
      </c>
      <c r="ED76" s="51" t="str">
        <f t="shared" si="178"/>
        <v/>
      </c>
      <c r="EE76" s="51" t="str">
        <f t="shared" si="179"/>
        <v/>
      </c>
    </row>
    <row r="77" spans="1:135" ht="11.25" customHeight="1">
      <c r="A77" s="71" t="s">
        <v>144</v>
      </c>
      <c r="B77" s="71" t="s">
        <v>79</v>
      </c>
      <c r="C77" s="71" t="s">
        <v>221</v>
      </c>
      <c r="D77" s="71" t="s">
        <v>140</v>
      </c>
      <c r="E77" s="72">
        <v>1</v>
      </c>
      <c r="F77" s="79" t="s">
        <v>138</v>
      </c>
      <c r="G77" s="82">
        <v>43370</v>
      </c>
      <c r="H77" s="82">
        <v>43379</v>
      </c>
      <c r="I77" s="74"/>
      <c r="J77" s="74"/>
      <c r="K77" s="74"/>
      <c r="L77" s="72">
        <v>1</v>
      </c>
      <c r="M77" s="74"/>
      <c r="N77" s="74" t="s">
        <v>141</v>
      </c>
      <c r="O77" s="69">
        <f t="shared" si="148"/>
        <v>3</v>
      </c>
      <c r="P77" s="69">
        <f t="shared" si="149"/>
        <v>9</v>
      </c>
      <c r="Q77" s="69">
        <f t="shared" si="150"/>
        <v>2018</v>
      </c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DC77" s="51" t="str">
        <f t="shared" si="151"/>
        <v/>
      </c>
      <c r="DD77" s="51" t="str">
        <f t="shared" si="152"/>
        <v/>
      </c>
      <c r="DE77" s="51" t="str">
        <f t="shared" si="153"/>
        <v/>
      </c>
      <c r="DF77" s="51" t="str">
        <f t="shared" si="154"/>
        <v/>
      </c>
      <c r="DG77" s="51" t="str">
        <f t="shared" si="155"/>
        <v/>
      </c>
      <c r="DH77" s="51" t="str">
        <f t="shared" si="156"/>
        <v/>
      </c>
      <c r="DI77" s="51" t="str">
        <f t="shared" si="157"/>
        <v/>
      </c>
      <c r="DJ77" s="51" t="str">
        <f t="shared" si="158"/>
        <v/>
      </c>
      <c r="DK77" s="51" t="str">
        <f t="shared" si="159"/>
        <v/>
      </c>
      <c r="DL77" s="51" t="str">
        <f t="shared" si="160"/>
        <v/>
      </c>
      <c r="DM77" s="51" t="str">
        <f t="shared" si="161"/>
        <v/>
      </c>
      <c r="DN77" s="51" t="str">
        <f t="shared" si="162"/>
        <v/>
      </c>
      <c r="DO77" s="51" t="str">
        <f t="shared" si="163"/>
        <v/>
      </c>
      <c r="DP77" s="51" t="str">
        <f t="shared" si="164"/>
        <v/>
      </c>
      <c r="DQ77" s="51" t="str">
        <f t="shared" si="165"/>
        <v/>
      </c>
      <c r="DR77" s="51" t="str">
        <f t="shared" si="166"/>
        <v/>
      </c>
      <c r="DS77" s="51" t="str">
        <f t="shared" si="167"/>
        <v/>
      </c>
      <c r="DT77" s="51" t="str">
        <f t="shared" si="168"/>
        <v/>
      </c>
      <c r="DU77" s="51" t="str">
        <f t="shared" si="169"/>
        <v/>
      </c>
      <c r="DV77" s="51" t="str">
        <f t="shared" si="170"/>
        <v/>
      </c>
      <c r="DW77" s="51" t="str">
        <f t="shared" si="171"/>
        <v/>
      </c>
      <c r="DX77" s="51" t="str">
        <f t="shared" si="172"/>
        <v/>
      </c>
      <c r="DY77" s="51" t="str">
        <f t="shared" si="173"/>
        <v/>
      </c>
      <c r="DZ77" s="51" t="str">
        <f t="shared" si="174"/>
        <v/>
      </c>
      <c r="EA77" s="51" t="str">
        <f t="shared" si="175"/>
        <v/>
      </c>
      <c r="EB77" s="51" t="str">
        <f t="shared" si="176"/>
        <v/>
      </c>
      <c r="EC77" s="51" t="str">
        <f t="shared" si="177"/>
        <v/>
      </c>
      <c r="ED77" s="51" t="str">
        <f t="shared" si="178"/>
        <v/>
      </c>
      <c r="EE77" s="51" t="str">
        <f t="shared" si="179"/>
        <v/>
      </c>
    </row>
    <row r="78" spans="1:135" ht="11.25" customHeight="1">
      <c r="A78" s="75" t="s">
        <v>144</v>
      </c>
      <c r="B78" s="75" t="s">
        <v>68</v>
      </c>
      <c r="C78" s="75" t="s">
        <v>222</v>
      </c>
      <c r="D78" s="75"/>
      <c r="E78" s="76">
        <v>1</v>
      </c>
      <c r="F78" s="77" t="s">
        <v>138</v>
      </c>
      <c r="G78" s="83">
        <v>43394</v>
      </c>
      <c r="H78" s="83">
        <v>43396</v>
      </c>
      <c r="I78" s="78"/>
      <c r="J78" s="78"/>
      <c r="K78" s="78"/>
      <c r="L78" s="76">
        <v>1</v>
      </c>
      <c r="M78" s="78"/>
      <c r="N78" s="78" t="s">
        <v>141</v>
      </c>
      <c r="O78" s="66">
        <f t="shared" si="148"/>
        <v>3</v>
      </c>
      <c r="P78" s="66">
        <f t="shared" si="149"/>
        <v>10</v>
      </c>
      <c r="Q78" s="66">
        <f t="shared" si="150"/>
        <v>2018</v>
      </c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DC78" s="51" t="str">
        <f t="shared" si="151"/>
        <v/>
      </c>
      <c r="DD78" s="51" t="str">
        <f t="shared" si="152"/>
        <v/>
      </c>
      <c r="DE78" s="51" t="str">
        <f t="shared" si="153"/>
        <v/>
      </c>
      <c r="DF78" s="51" t="str">
        <f t="shared" si="154"/>
        <v/>
      </c>
      <c r="DG78" s="51" t="str">
        <f t="shared" si="155"/>
        <v/>
      </c>
      <c r="DH78" s="51" t="str">
        <f t="shared" si="156"/>
        <v/>
      </c>
      <c r="DI78" s="51" t="str">
        <f t="shared" si="157"/>
        <v/>
      </c>
      <c r="DJ78" s="51" t="str">
        <f t="shared" si="158"/>
        <v/>
      </c>
      <c r="DK78" s="51" t="str">
        <f t="shared" si="159"/>
        <v/>
      </c>
      <c r="DL78" s="51" t="str">
        <f t="shared" si="160"/>
        <v/>
      </c>
      <c r="DM78" s="51" t="str">
        <f t="shared" si="161"/>
        <v/>
      </c>
      <c r="DN78" s="51" t="str">
        <f t="shared" si="162"/>
        <v/>
      </c>
      <c r="DO78" s="51" t="str">
        <f t="shared" si="163"/>
        <v/>
      </c>
      <c r="DP78" s="51" t="str">
        <f t="shared" si="164"/>
        <v/>
      </c>
      <c r="DQ78" s="51" t="str">
        <f t="shared" si="165"/>
        <v/>
      </c>
      <c r="DR78" s="51" t="str">
        <f t="shared" si="166"/>
        <v/>
      </c>
      <c r="DS78" s="51" t="str">
        <f t="shared" si="167"/>
        <v/>
      </c>
      <c r="DT78" s="51" t="str">
        <f t="shared" si="168"/>
        <v/>
      </c>
      <c r="DU78" s="51" t="str">
        <f t="shared" si="169"/>
        <v/>
      </c>
      <c r="DV78" s="51" t="str">
        <f t="shared" si="170"/>
        <v/>
      </c>
      <c r="DW78" s="51" t="str">
        <f t="shared" si="171"/>
        <v/>
      </c>
      <c r="DX78" s="51" t="str">
        <f t="shared" si="172"/>
        <v/>
      </c>
      <c r="DY78" s="51" t="str">
        <f t="shared" si="173"/>
        <v/>
      </c>
      <c r="DZ78" s="51" t="str">
        <f t="shared" si="174"/>
        <v/>
      </c>
      <c r="EA78" s="51" t="str">
        <f t="shared" si="175"/>
        <v/>
      </c>
      <c r="EB78" s="51" t="str">
        <f t="shared" si="176"/>
        <v/>
      </c>
      <c r="EC78" s="51" t="str">
        <f t="shared" si="177"/>
        <v/>
      </c>
      <c r="ED78" s="51" t="str">
        <f t="shared" si="178"/>
        <v/>
      </c>
      <c r="EE78" s="51" t="str">
        <f t="shared" si="179"/>
        <v/>
      </c>
    </row>
    <row r="79" spans="1:135" ht="11.25" customHeight="1">
      <c r="A79" s="71" t="s">
        <v>144</v>
      </c>
      <c r="B79" s="71" t="s">
        <v>235</v>
      </c>
      <c r="C79" s="71" t="s">
        <v>223</v>
      </c>
      <c r="D79" s="71" t="s">
        <v>234</v>
      </c>
      <c r="E79" s="72">
        <v>1</v>
      </c>
      <c r="F79" s="73" t="s">
        <v>138</v>
      </c>
      <c r="G79" s="82">
        <v>43397</v>
      </c>
      <c r="H79" s="82">
        <v>43421</v>
      </c>
      <c r="I79" s="74"/>
      <c r="J79" s="74"/>
      <c r="K79" s="74"/>
      <c r="L79" s="72">
        <v>1</v>
      </c>
      <c r="M79" s="74"/>
      <c r="N79" s="74" t="s">
        <v>141</v>
      </c>
      <c r="O79" s="69">
        <f t="shared" si="148"/>
        <v>3</v>
      </c>
      <c r="P79" s="69">
        <f t="shared" si="149"/>
        <v>10</v>
      </c>
      <c r="Q79" s="69">
        <f t="shared" si="150"/>
        <v>2018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DC79" s="51" t="str">
        <f t="shared" si="151"/>
        <v/>
      </c>
      <c r="DD79" s="51" t="str">
        <f t="shared" si="152"/>
        <v/>
      </c>
      <c r="DE79" s="51" t="str">
        <f t="shared" si="153"/>
        <v/>
      </c>
      <c r="DF79" s="51" t="str">
        <f t="shared" si="154"/>
        <v/>
      </c>
      <c r="DG79" s="51" t="str">
        <f t="shared" si="155"/>
        <v/>
      </c>
      <c r="DH79" s="51" t="str">
        <f t="shared" si="156"/>
        <v/>
      </c>
      <c r="DI79" s="51" t="str">
        <f t="shared" si="157"/>
        <v/>
      </c>
      <c r="DJ79" s="51" t="str">
        <f t="shared" si="158"/>
        <v/>
      </c>
      <c r="DK79" s="51" t="str">
        <f t="shared" si="159"/>
        <v/>
      </c>
      <c r="DL79" s="51" t="str">
        <f t="shared" si="160"/>
        <v/>
      </c>
      <c r="DM79" s="51" t="str">
        <f t="shared" si="161"/>
        <v/>
      </c>
      <c r="DN79" s="51" t="str">
        <f t="shared" si="162"/>
        <v/>
      </c>
      <c r="DO79" s="51" t="str">
        <f t="shared" si="163"/>
        <v/>
      </c>
      <c r="DP79" s="51" t="str">
        <f t="shared" si="164"/>
        <v/>
      </c>
      <c r="DQ79" s="51" t="str">
        <f t="shared" si="165"/>
        <v/>
      </c>
      <c r="DR79" s="51" t="str">
        <f t="shared" si="166"/>
        <v/>
      </c>
      <c r="DS79" s="51" t="str">
        <f t="shared" si="167"/>
        <v/>
      </c>
      <c r="DT79" s="51" t="str">
        <f t="shared" si="168"/>
        <v/>
      </c>
      <c r="DU79" s="51" t="str">
        <f t="shared" si="169"/>
        <v/>
      </c>
      <c r="DV79" s="51" t="str">
        <f t="shared" si="170"/>
        <v/>
      </c>
      <c r="DW79" s="51" t="str">
        <f t="shared" si="171"/>
        <v/>
      </c>
      <c r="DX79" s="51" t="str">
        <f t="shared" si="172"/>
        <v/>
      </c>
      <c r="DY79" s="51" t="str">
        <f t="shared" si="173"/>
        <v/>
      </c>
      <c r="DZ79" s="51" t="str">
        <f t="shared" si="174"/>
        <v/>
      </c>
      <c r="EA79" s="51" t="str">
        <f t="shared" si="175"/>
        <v/>
      </c>
      <c r="EB79" s="51" t="str">
        <f t="shared" si="176"/>
        <v/>
      </c>
      <c r="EC79" s="51" t="str">
        <f t="shared" si="177"/>
        <v/>
      </c>
      <c r="ED79" s="51" t="str">
        <f t="shared" si="178"/>
        <v/>
      </c>
      <c r="EE79" s="51" t="str">
        <f t="shared" si="179"/>
        <v/>
      </c>
    </row>
    <row r="80" spans="1:135" ht="11.25" customHeight="1">
      <c r="A80" s="75" t="s">
        <v>144</v>
      </c>
      <c r="B80" s="75" t="s">
        <v>79</v>
      </c>
      <c r="C80" s="75" t="s">
        <v>224</v>
      </c>
      <c r="D80" s="75" t="s">
        <v>242</v>
      </c>
      <c r="E80" s="76">
        <v>0</v>
      </c>
      <c r="F80" s="77" t="s">
        <v>138</v>
      </c>
      <c r="G80" s="83">
        <v>43381</v>
      </c>
      <c r="H80" s="83"/>
      <c r="I80" s="78"/>
      <c r="J80" s="78"/>
      <c r="K80" s="78"/>
      <c r="L80" s="76">
        <v>0</v>
      </c>
      <c r="M80" s="78"/>
      <c r="N80" s="78" t="s">
        <v>225</v>
      </c>
      <c r="O80" s="66">
        <f t="shared" si="148"/>
        <v>1</v>
      </c>
      <c r="P80" s="66">
        <f t="shared" si="149"/>
        <v>10</v>
      </c>
      <c r="Q80" s="66">
        <f t="shared" si="150"/>
        <v>2018</v>
      </c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DC80" s="51" t="str">
        <f t="shared" si="151"/>
        <v/>
      </c>
      <c r="DD80" s="51" t="str">
        <f t="shared" si="152"/>
        <v/>
      </c>
      <c r="DE80" s="51" t="str">
        <f t="shared" si="153"/>
        <v/>
      </c>
      <c r="DF80" s="51" t="str">
        <f t="shared" si="154"/>
        <v/>
      </c>
      <c r="DG80" s="51" t="str">
        <f t="shared" si="155"/>
        <v/>
      </c>
      <c r="DH80" s="51" t="str">
        <f t="shared" si="156"/>
        <v/>
      </c>
      <c r="DI80" s="51" t="str">
        <f t="shared" si="157"/>
        <v/>
      </c>
      <c r="DJ80" s="51" t="str">
        <f t="shared" si="158"/>
        <v/>
      </c>
      <c r="DK80" s="51" t="str">
        <f t="shared" si="159"/>
        <v/>
      </c>
      <c r="DL80" s="51" t="str">
        <f t="shared" si="160"/>
        <v/>
      </c>
      <c r="DM80" s="51" t="str">
        <f t="shared" si="161"/>
        <v/>
      </c>
      <c r="DN80" s="51" t="str">
        <f t="shared" si="162"/>
        <v/>
      </c>
      <c r="DO80" s="51" t="str">
        <f t="shared" si="163"/>
        <v/>
      </c>
      <c r="DP80" s="51" t="str">
        <f t="shared" si="164"/>
        <v/>
      </c>
      <c r="DQ80" s="51" t="str">
        <f t="shared" si="165"/>
        <v/>
      </c>
      <c r="DR80" s="51" t="str">
        <f t="shared" si="166"/>
        <v/>
      </c>
      <c r="DS80" s="51" t="str">
        <f t="shared" si="167"/>
        <v/>
      </c>
      <c r="DT80" s="51" t="str">
        <f t="shared" si="168"/>
        <v/>
      </c>
      <c r="DU80" s="51" t="str">
        <f t="shared" si="169"/>
        <v/>
      </c>
      <c r="DV80" s="51" t="str">
        <f t="shared" si="170"/>
        <v/>
      </c>
      <c r="DW80" s="51" t="str">
        <f t="shared" si="171"/>
        <v/>
      </c>
      <c r="DX80" s="51" t="str">
        <f t="shared" si="172"/>
        <v/>
      </c>
      <c r="DY80" s="51" t="str">
        <f t="shared" si="173"/>
        <v/>
      </c>
      <c r="DZ80" s="51" t="str">
        <f t="shared" si="174"/>
        <v/>
      </c>
      <c r="EA80" s="51" t="str">
        <f t="shared" si="175"/>
        <v/>
      </c>
      <c r="EB80" s="51" t="str">
        <f t="shared" si="176"/>
        <v/>
      </c>
      <c r="EC80" s="51" t="str">
        <f t="shared" si="177"/>
        <v/>
      </c>
      <c r="ED80" s="51" t="str">
        <f t="shared" si="178"/>
        <v/>
      </c>
      <c r="EE80" s="51" t="str">
        <f t="shared" si="179"/>
        <v/>
      </c>
    </row>
    <row r="81" spans="1:135" ht="11.25" customHeight="1">
      <c r="A81" s="71" t="s">
        <v>144</v>
      </c>
      <c r="B81" s="71" t="s">
        <v>79</v>
      </c>
      <c r="C81" s="71" t="s">
        <v>226</v>
      </c>
      <c r="D81" s="71" t="s">
        <v>242</v>
      </c>
      <c r="E81" s="72">
        <v>0</v>
      </c>
      <c r="F81" s="73" t="s">
        <v>138</v>
      </c>
      <c r="G81" s="82">
        <v>43384</v>
      </c>
      <c r="H81" s="82">
        <v>43387</v>
      </c>
      <c r="I81" s="74"/>
      <c r="J81" s="74"/>
      <c r="K81" s="74"/>
      <c r="L81" s="72">
        <v>0</v>
      </c>
      <c r="M81" s="74"/>
      <c r="N81" s="74" t="s">
        <v>225</v>
      </c>
      <c r="O81" s="69">
        <f t="shared" si="148"/>
        <v>2</v>
      </c>
      <c r="P81" s="69">
        <f t="shared" si="149"/>
        <v>10</v>
      </c>
      <c r="Q81" s="69">
        <f t="shared" si="150"/>
        <v>2018</v>
      </c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DC81" s="51" t="str">
        <f t="shared" si="151"/>
        <v/>
      </c>
      <c r="DD81" s="51" t="str">
        <f t="shared" si="152"/>
        <v/>
      </c>
      <c r="DE81" s="51" t="str">
        <f t="shared" si="153"/>
        <v/>
      </c>
      <c r="DF81" s="51" t="str">
        <f t="shared" si="154"/>
        <v/>
      </c>
      <c r="DG81" s="51" t="str">
        <f t="shared" si="155"/>
        <v/>
      </c>
      <c r="DH81" s="51" t="str">
        <f t="shared" si="156"/>
        <v/>
      </c>
      <c r="DI81" s="51" t="str">
        <f t="shared" si="157"/>
        <v/>
      </c>
      <c r="DJ81" s="51" t="str">
        <f t="shared" si="158"/>
        <v/>
      </c>
      <c r="DK81" s="51" t="str">
        <f t="shared" si="159"/>
        <v/>
      </c>
      <c r="DL81" s="51" t="str">
        <f t="shared" si="160"/>
        <v/>
      </c>
      <c r="DM81" s="51" t="str">
        <f t="shared" si="161"/>
        <v/>
      </c>
      <c r="DN81" s="51" t="str">
        <f t="shared" si="162"/>
        <v/>
      </c>
      <c r="DO81" s="51" t="str">
        <f t="shared" si="163"/>
        <v/>
      </c>
      <c r="DP81" s="51" t="str">
        <f t="shared" si="164"/>
        <v/>
      </c>
      <c r="DQ81" s="51" t="str">
        <f t="shared" si="165"/>
        <v/>
      </c>
      <c r="DR81" s="51" t="str">
        <f t="shared" si="166"/>
        <v/>
      </c>
      <c r="DS81" s="51" t="str">
        <f t="shared" si="167"/>
        <v/>
      </c>
      <c r="DT81" s="51" t="str">
        <f t="shared" si="168"/>
        <v/>
      </c>
      <c r="DU81" s="51" t="str">
        <f t="shared" si="169"/>
        <v/>
      </c>
      <c r="DV81" s="51" t="str">
        <f t="shared" si="170"/>
        <v/>
      </c>
      <c r="DW81" s="51" t="str">
        <f t="shared" si="171"/>
        <v/>
      </c>
      <c r="DX81" s="51" t="str">
        <f t="shared" si="172"/>
        <v/>
      </c>
      <c r="DY81" s="51" t="str">
        <f t="shared" si="173"/>
        <v/>
      </c>
      <c r="DZ81" s="51" t="str">
        <f t="shared" si="174"/>
        <v/>
      </c>
      <c r="EA81" s="51" t="str">
        <f t="shared" si="175"/>
        <v/>
      </c>
      <c r="EB81" s="51" t="str">
        <f t="shared" si="176"/>
        <v/>
      </c>
      <c r="EC81" s="51" t="str">
        <f t="shared" si="177"/>
        <v/>
      </c>
      <c r="ED81" s="51" t="str">
        <f t="shared" si="178"/>
        <v/>
      </c>
      <c r="EE81" s="51" t="str">
        <f t="shared" si="179"/>
        <v/>
      </c>
    </row>
    <row r="82" spans="1:135" ht="11.25" customHeight="1">
      <c r="A82" s="75" t="s">
        <v>144</v>
      </c>
      <c r="B82" s="75" t="s">
        <v>72</v>
      </c>
      <c r="C82" s="75" t="s">
        <v>227</v>
      </c>
      <c r="D82" s="75" t="s">
        <v>50</v>
      </c>
      <c r="E82" s="76">
        <v>1</v>
      </c>
      <c r="F82" s="77" t="s">
        <v>209</v>
      </c>
      <c r="G82" s="83">
        <v>43603</v>
      </c>
      <c r="H82" s="83">
        <v>43604</v>
      </c>
      <c r="I82" s="78"/>
      <c r="J82" s="78"/>
      <c r="K82" s="78"/>
      <c r="L82" s="76">
        <v>1</v>
      </c>
      <c r="M82" s="78"/>
      <c r="N82" s="78" t="s">
        <v>228</v>
      </c>
      <c r="O82" s="66">
        <f t="shared" si="148"/>
        <v>2</v>
      </c>
      <c r="P82" s="66">
        <f t="shared" si="149"/>
        <v>5</v>
      </c>
      <c r="Q82" s="66">
        <f t="shared" si="150"/>
        <v>2019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DC82" s="51" t="str">
        <f t="shared" si="151"/>
        <v/>
      </c>
      <c r="DD82" s="51" t="str">
        <f t="shared" si="152"/>
        <v/>
      </c>
      <c r="DE82" s="51" t="str">
        <f t="shared" si="153"/>
        <v/>
      </c>
      <c r="DF82" s="51" t="str">
        <f t="shared" si="154"/>
        <v/>
      </c>
      <c r="DG82" s="51" t="str">
        <f t="shared" si="155"/>
        <v/>
      </c>
      <c r="DH82" s="51" t="str">
        <f t="shared" si="156"/>
        <v/>
      </c>
      <c r="DI82" s="51" t="str">
        <f t="shared" si="157"/>
        <v/>
      </c>
      <c r="DJ82" s="51" t="str">
        <f t="shared" si="158"/>
        <v/>
      </c>
      <c r="DK82" s="51" t="str">
        <f t="shared" si="159"/>
        <v/>
      </c>
      <c r="DL82" s="51" t="str">
        <f t="shared" si="160"/>
        <v/>
      </c>
      <c r="DM82" s="51" t="str">
        <f t="shared" si="161"/>
        <v/>
      </c>
      <c r="DN82" s="51" t="str">
        <f t="shared" si="162"/>
        <v/>
      </c>
      <c r="DO82" s="51" t="str">
        <f t="shared" si="163"/>
        <v/>
      </c>
      <c r="DP82" s="51" t="str">
        <f t="shared" si="164"/>
        <v/>
      </c>
      <c r="DQ82" s="51" t="str">
        <f t="shared" si="165"/>
        <v/>
      </c>
      <c r="DR82" s="51" t="str">
        <f t="shared" si="166"/>
        <v/>
      </c>
      <c r="DS82" s="51" t="str">
        <f t="shared" si="167"/>
        <v/>
      </c>
      <c r="DT82" s="51" t="str">
        <f t="shared" si="168"/>
        <v/>
      </c>
      <c r="DU82" s="51" t="str">
        <f t="shared" si="169"/>
        <v/>
      </c>
      <c r="DV82" s="51" t="str">
        <f t="shared" si="170"/>
        <v/>
      </c>
      <c r="DW82" s="51" t="str">
        <f t="shared" si="171"/>
        <v/>
      </c>
      <c r="DX82" s="51" t="str">
        <f t="shared" si="172"/>
        <v/>
      </c>
      <c r="DY82" s="51" t="str">
        <f t="shared" si="173"/>
        <v/>
      </c>
      <c r="DZ82" s="51" t="str">
        <f t="shared" si="174"/>
        <v/>
      </c>
      <c r="EA82" s="51" t="str">
        <f t="shared" si="175"/>
        <v/>
      </c>
      <c r="EB82" s="51" t="str">
        <f t="shared" si="176"/>
        <v/>
      </c>
      <c r="EC82" s="51" t="str">
        <f t="shared" si="177"/>
        <v/>
      </c>
      <c r="ED82" s="51" t="str">
        <f t="shared" si="178"/>
        <v/>
      </c>
      <c r="EE82" s="51" t="str">
        <f t="shared" si="179"/>
        <v/>
      </c>
    </row>
    <row r="83" spans="1:135" ht="11.25" customHeight="1">
      <c r="A83" s="71" t="s">
        <v>144</v>
      </c>
      <c r="B83" s="71" t="s">
        <v>81</v>
      </c>
      <c r="C83" s="71" t="s">
        <v>165</v>
      </c>
      <c r="D83" s="71" t="s">
        <v>136</v>
      </c>
      <c r="E83" s="72">
        <v>0</v>
      </c>
      <c r="F83" s="73" t="s">
        <v>209</v>
      </c>
      <c r="G83" s="82">
        <v>43608</v>
      </c>
      <c r="H83" s="82">
        <v>43614</v>
      </c>
      <c r="I83" s="74"/>
      <c r="J83" s="74"/>
      <c r="K83" s="74"/>
      <c r="L83" s="72">
        <v>0</v>
      </c>
      <c r="M83" s="74"/>
      <c r="N83" s="74" t="s">
        <v>229</v>
      </c>
      <c r="O83" s="69">
        <f t="shared" si="148"/>
        <v>3</v>
      </c>
      <c r="P83" s="69">
        <f t="shared" si="149"/>
        <v>5</v>
      </c>
      <c r="Q83" s="69">
        <f t="shared" si="150"/>
        <v>2019</v>
      </c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DC83" s="51" t="str">
        <f t="shared" si="151"/>
        <v/>
      </c>
      <c r="DD83" s="51" t="str">
        <f t="shared" si="152"/>
        <v/>
      </c>
      <c r="DE83" s="51" t="str">
        <f t="shared" si="153"/>
        <v/>
      </c>
      <c r="DF83" s="51" t="str">
        <f t="shared" si="154"/>
        <v/>
      </c>
      <c r="DG83" s="51" t="str">
        <f t="shared" si="155"/>
        <v/>
      </c>
      <c r="DH83" s="51" t="str">
        <f t="shared" si="156"/>
        <v/>
      </c>
      <c r="DI83" s="51" t="str">
        <f t="shared" si="157"/>
        <v/>
      </c>
      <c r="DJ83" s="51" t="str">
        <f t="shared" si="158"/>
        <v/>
      </c>
      <c r="DK83" s="51" t="str">
        <f t="shared" si="159"/>
        <v/>
      </c>
      <c r="DL83" s="51" t="str">
        <f t="shared" si="160"/>
        <v/>
      </c>
      <c r="DM83" s="51" t="str">
        <f t="shared" si="161"/>
        <v/>
      </c>
      <c r="DN83" s="51" t="str">
        <f t="shared" si="162"/>
        <v/>
      </c>
      <c r="DO83" s="51" t="str">
        <f t="shared" si="163"/>
        <v/>
      </c>
      <c r="DP83" s="51" t="str">
        <f t="shared" si="164"/>
        <v/>
      </c>
      <c r="DQ83" s="51" t="str">
        <f t="shared" si="165"/>
        <v/>
      </c>
      <c r="DR83" s="51" t="str">
        <f t="shared" si="166"/>
        <v/>
      </c>
      <c r="DS83" s="51" t="str">
        <f t="shared" si="167"/>
        <v/>
      </c>
      <c r="DT83" s="51" t="str">
        <f t="shared" si="168"/>
        <v/>
      </c>
      <c r="DU83" s="51" t="str">
        <f t="shared" si="169"/>
        <v/>
      </c>
      <c r="DV83" s="51" t="str">
        <f t="shared" si="170"/>
        <v/>
      </c>
      <c r="DW83" s="51" t="str">
        <f t="shared" si="171"/>
        <v/>
      </c>
      <c r="DX83" s="51" t="str">
        <f t="shared" si="172"/>
        <v/>
      </c>
      <c r="DY83" s="51" t="str">
        <f t="shared" si="173"/>
        <v/>
      </c>
      <c r="DZ83" s="51" t="str">
        <f t="shared" si="174"/>
        <v/>
      </c>
      <c r="EA83" s="51" t="str">
        <f t="shared" si="175"/>
        <v/>
      </c>
      <c r="EB83" s="51" t="str">
        <f t="shared" si="176"/>
        <v/>
      </c>
      <c r="EC83" s="51" t="str">
        <f t="shared" si="177"/>
        <v/>
      </c>
      <c r="ED83" s="51" t="str">
        <f t="shared" si="178"/>
        <v/>
      </c>
      <c r="EE83" s="51" t="str">
        <f t="shared" si="179"/>
        <v/>
      </c>
    </row>
    <row r="84" spans="1:135" ht="11.25" customHeight="1">
      <c r="A84" s="75" t="s">
        <v>144</v>
      </c>
      <c r="B84" s="75" t="s">
        <v>81</v>
      </c>
      <c r="C84" s="75" t="s">
        <v>165</v>
      </c>
      <c r="D84" s="75" t="s">
        <v>136</v>
      </c>
      <c r="E84" s="76">
        <v>0</v>
      </c>
      <c r="F84" s="77" t="s">
        <v>209</v>
      </c>
      <c r="G84" s="83">
        <v>43635</v>
      </c>
      <c r="H84" s="83">
        <v>43637</v>
      </c>
      <c r="I84" s="78"/>
      <c r="J84" s="78"/>
      <c r="K84" s="78"/>
      <c r="L84" s="76">
        <v>0</v>
      </c>
      <c r="M84" s="78"/>
      <c r="N84" s="78" t="s">
        <v>230</v>
      </c>
      <c r="O84" s="66">
        <f t="shared" si="148"/>
        <v>2</v>
      </c>
      <c r="P84" s="66">
        <f t="shared" si="149"/>
        <v>6</v>
      </c>
      <c r="Q84" s="66">
        <f t="shared" si="150"/>
        <v>2019</v>
      </c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DC84" s="51" t="str">
        <f t="shared" si="151"/>
        <v/>
      </c>
      <c r="DD84" s="51" t="str">
        <f t="shared" si="152"/>
        <v/>
      </c>
      <c r="DE84" s="51" t="str">
        <f t="shared" si="153"/>
        <v/>
      </c>
      <c r="DF84" s="51" t="str">
        <f t="shared" si="154"/>
        <v/>
      </c>
      <c r="DG84" s="51" t="str">
        <f t="shared" si="155"/>
        <v/>
      </c>
      <c r="DH84" s="51" t="str">
        <f t="shared" si="156"/>
        <v/>
      </c>
      <c r="DI84" s="51" t="str">
        <f t="shared" si="157"/>
        <v/>
      </c>
      <c r="DJ84" s="51" t="str">
        <f t="shared" si="158"/>
        <v/>
      </c>
      <c r="DK84" s="51" t="str">
        <f t="shared" si="159"/>
        <v/>
      </c>
      <c r="DL84" s="51" t="str">
        <f t="shared" si="160"/>
        <v/>
      </c>
      <c r="DM84" s="51" t="str">
        <f t="shared" si="161"/>
        <v/>
      </c>
      <c r="DN84" s="51" t="str">
        <f t="shared" si="162"/>
        <v/>
      </c>
      <c r="DO84" s="51" t="str">
        <f t="shared" si="163"/>
        <v/>
      </c>
      <c r="DP84" s="51" t="str">
        <f t="shared" si="164"/>
        <v/>
      </c>
      <c r="DQ84" s="51" t="str">
        <f t="shared" si="165"/>
        <v/>
      </c>
      <c r="DR84" s="51" t="str">
        <f t="shared" si="166"/>
        <v/>
      </c>
      <c r="DS84" s="51" t="str">
        <f t="shared" si="167"/>
        <v/>
      </c>
      <c r="DT84" s="51" t="str">
        <f t="shared" si="168"/>
        <v/>
      </c>
      <c r="DU84" s="51" t="str">
        <f t="shared" si="169"/>
        <v/>
      </c>
      <c r="DV84" s="51" t="str">
        <f t="shared" si="170"/>
        <v/>
      </c>
      <c r="DW84" s="51" t="str">
        <f t="shared" si="171"/>
        <v/>
      </c>
      <c r="DX84" s="51" t="str">
        <f t="shared" si="172"/>
        <v/>
      </c>
      <c r="DY84" s="51" t="str">
        <f t="shared" si="173"/>
        <v/>
      </c>
      <c r="DZ84" s="51" t="str">
        <f t="shared" si="174"/>
        <v/>
      </c>
      <c r="EA84" s="51" t="str">
        <f t="shared" si="175"/>
        <v/>
      </c>
      <c r="EB84" s="51" t="str">
        <f t="shared" si="176"/>
        <v/>
      </c>
      <c r="EC84" s="51" t="str">
        <f t="shared" si="177"/>
        <v/>
      </c>
      <c r="ED84" s="51" t="str">
        <f t="shared" si="178"/>
        <v/>
      </c>
      <c r="EE84" s="51" t="str">
        <f t="shared" si="179"/>
        <v/>
      </c>
    </row>
    <row r="85" spans="1:135" ht="11.25" customHeight="1">
      <c r="A85" s="71" t="s">
        <v>144</v>
      </c>
      <c r="B85" s="71" t="s">
        <v>67</v>
      </c>
      <c r="C85" s="71" t="s">
        <v>231</v>
      </c>
      <c r="D85" s="71" t="s">
        <v>151</v>
      </c>
      <c r="E85" s="72">
        <v>1</v>
      </c>
      <c r="F85" s="73"/>
      <c r="G85" s="82">
        <v>43739</v>
      </c>
      <c r="H85" s="82">
        <v>43741</v>
      </c>
      <c r="I85" s="74"/>
      <c r="J85" s="74"/>
      <c r="K85" s="74"/>
      <c r="L85" s="72">
        <v>1</v>
      </c>
      <c r="M85" s="74"/>
      <c r="N85" s="74" t="s">
        <v>232</v>
      </c>
      <c r="O85" s="69">
        <f t="shared" si="148"/>
        <v>1</v>
      </c>
      <c r="P85" s="69">
        <f t="shared" si="149"/>
        <v>10</v>
      </c>
      <c r="Q85" s="69">
        <f t="shared" si="150"/>
        <v>2019</v>
      </c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DC85" s="51" t="str">
        <f t="shared" si="151"/>
        <v/>
      </c>
      <c r="DD85" s="51" t="str">
        <f t="shared" si="152"/>
        <v/>
      </c>
      <c r="DE85" s="51" t="str">
        <f t="shared" si="153"/>
        <v/>
      </c>
      <c r="DF85" s="51" t="str">
        <f t="shared" si="154"/>
        <v/>
      </c>
      <c r="DG85" s="51" t="str">
        <f t="shared" si="155"/>
        <v/>
      </c>
      <c r="DH85" s="51" t="str">
        <f t="shared" si="156"/>
        <v/>
      </c>
      <c r="DI85" s="51" t="str">
        <f t="shared" si="157"/>
        <v/>
      </c>
      <c r="DJ85" s="51" t="str">
        <f t="shared" si="158"/>
        <v/>
      </c>
      <c r="DK85" s="51" t="str">
        <f t="shared" si="159"/>
        <v/>
      </c>
      <c r="DL85" s="51" t="str">
        <f t="shared" si="160"/>
        <v/>
      </c>
      <c r="DM85" s="51" t="str">
        <f t="shared" si="161"/>
        <v/>
      </c>
      <c r="DN85" s="51" t="str">
        <f t="shared" si="162"/>
        <v/>
      </c>
      <c r="DO85" s="51" t="str">
        <f t="shared" si="163"/>
        <v/>
      </c>
      <c r="DP85" s="51" t="str">
        <f t="shared" si="164"/>
        <v/>
      </c>
      <c r="DQ85" s="51" t="str">
        <f t="shared" si="165"/>
        <v/>
      </c>
      <c r="DR85" s="51" t="str">
        <f t="shared" si="166"/>
        <v/>
      </c>
      <c r="DS85" s="51" t="str">
        <f t="shared" si="167"/>
        <v/>
      </c>
      <c r="DT85" s="51" t="str">
        <f t="shared" si="168"/>
        <v/>
      </c>
      <c r="DU85" s="51" t="str">
        <f t="shared" si="169"/>
        <v/>
      </c>
      <c r="DV85" s="51" t="str">
        <f t="shared" si="170"/>
        <v/>
      </c>
      <c r="DW85" s="51" t="str">
        <f t="shared" si="171"/>
        <v/>
      </c>
      <c r="DX85" s="51" t="str">
        <f t="shared" si="172"/>
        <v/>
      </c>
      <c r="DY85" s="51" t="str">
        <f t="shared" si="173"/>
        <v/>
      </c>
      <c r="DZ85" s="51" t="str">
        <f t="shared" si="174"/>
        <v/>
      </c>
      <c r="EA85" s="51" t="str">
        <f t="shared" si="175"/>
        <v/>
      </c>
      <c r="EB85" s="51" t="str">
        <f t="shared" si="176"/>
        <v/>
      </c>
      <c r="EC85" s="51" t="str">
        <f t="shared" si="177"/>
        <v/>
      </c>
      <c r="ED85" s="51" t="str">
        <f t="shared" si="178"/>
        <v/>
      </c>
      <c r="EE85" s="51" t="str">
        <f t="shared" si="179"/>
        <v/>
      </c>
    </row>
    <row r="86" spans="1:135" ht="11.25" customHeight="1">
      <c r="A86" s="75" t="s">
        <v>144</v>
      </c>
      <c r="B86" s="75" t="s">
        <v>79</v>
      </c>
      <c r="C86" s="75" t="s">
        <v>233</v>
      </c>
      <c r="D86" s="75" t="s">
        <v>140</v>
      </c>
      <c r="E86" s="76">
        <v>1</v>
      </c>
      <c r="F86" s="77" t="s">
        <v>138</v>
      </c>
      <c r="G86" s="83">
        <v>43762</v>
      </c>
      <c r="H86" s="83">
        <v>43771</v>
      </c>
      <c r="I86" s="78"/>
      <c r="J86" s="78"/>
      <c r="K86" s="78"/>
      <c r="L86" s="76">
        <v>1</v>
      </c>
      <c r="M86" s="78"/>
      <c r="N86" s="78" t="s">
        <v>232</v>
      </c>
      <c r="O86" s="66">
        <f t="shared" ref="O86:O98" si="180">IF(DAY(G86)&lt;=10,1,IF(DAY(G86)&gt;20,3,2))</f>
        <v>3</v>
      </c>
      <c r="P86" s="66">
        <f t="shared" ref="P86:P98" si="181">MONTH(G86)</f>
        <v>10</v>
      </c>
      <c r="Q86" s="66">
        <f t="shared" ref="Q86:Q98" si="182">YEAR(G86)</f>
        <v>2019</v>
      </c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DC86" s="51" t="str">
        <f t="shared" si="151"/>
        <v/>
      </c>
      <c r="DD86" s="51" t="str">
        <f t="shared" si="152"/>
        <v/>
      </c>
      <c r="DE86" s="51" t="str">
        <f t="shared" si="153"/>
        <v/>
      </c>
      <c r="DF86" s="51" t="str">
        <f t="shared" si="154"/>
        <v/>
      </c>
      <c r="DG86" s="51" t="str">
        <f t="shared" si="155"/>
        <v/>
      </c>
      <c r="DH86" s="51" t="str">
        <f t="shared" si="156"/>
        <v/>
      </c>
      <c r="DI86" s="51" t="str">
        <f t="shared" si="157"/>
        <v/>
      </c>
      <c r="DJ86" s="51" t="str">
        <f t="shared" si="158"/>
        <v/>
      </c>
      <c r="DK86" s="51" t="str">
        <f t="shared" si="159"/>
        <v/>
      </c>
      <c r="DL86" s="51" t="str">
        <f t="shared" si="160"/>
        <v/>
      </c>
      <c r="DM86" s="51" t="str">
        <f t="shared" si="161"/>
        <v/>
      </c>
      <c r="DN86" s="51" t="str">
        <f t="shared" si="162"/>
        <v/>
      </c>
      <c r="DO86" s="51" t="str">
        <f t="shared" si="163"/>
        <v/>
      </c>
      <c r="DP86" s="51" t="str">
        <f t="shared" si="164"/>
        <v/>
      </c>
      <c r="DQ86" s="51" t="str">
        <f t="shared" si="165"/>
        <v/>
      </c>
      <c r="DR86" s="51" t="str">
        <f t="shared" si="166"/>
        <v/>
      </c>
      <c r="DS86" s="51" t="str">
        <f t="shared" si="167"/>
        <v/>
      </c>
      <c r="DT86" s="51" t="str">
        <f t="shared" si="168"/>
        <v/>
      </c>
      <c r="DU86" s="51" t="str">
        <f t="shared" si="169"/>
        <v/>
      </c>
      <c r="DV86" s="51" t="str">
        <f t="shared" si="170"/>
        <v/>
      </c>
      <c r="DW86" s="51" t="str">
        <f t="shared" si="171"/>
        <v/>
      </c>
      <c r="DX86" s="51" t="str">
        <f t="shared" si="172"/>
        <v/>
      </c>
      <c r="DY86" s="51" t="str">
        <f t="shared" si="173"/>
        <v/>
      </c>
      <c r="DZ86" s="51" t="str">
        <f t="shared" si="174"/>
        <v/>
      </c>
      <c r="EA86" s="51" t="str">
        <f t="shared" si="175"/>
        <v/>
      </c>
      <c r="EB86" s="51" t="str">
        <f t="shared" si="176"/>
        <v/>
      </c>
      <c r="EC86" s="51" t="str">
        <f t="shared" si="177"/>
        <v/>
      </c>
      <c r="ED86" s="51" t="str">
        <f t="shared" si="178"/>
        <v/>
      </c>
      <c r="EE86" s="51" t="str">
        <f t="shared" si="179"/>
        <v/>
      </c>
    </row>
    <row r="87" spans="1:135" ht="11.25" customHeight="1">
      <c r="A87" s="71" t="s">
        <v>144</v>
      </c>
      <c r="B87" s="71" t="s">
        <v>67</v>
      </c>
      <c r="C87" s="71" t="s">
        <v>240</v>
      </c>
      <c r="D87" s="71"/>
      <c r="E87" s="72">
        <v>1</v>
      </c>
      <c r="F87" s="73" t="s">
        <v>138</v>
      </c>
      <c r="G87" s="82">
        <v>44086</v>
      </c>
      <c r="H87" s="82">
        <v>44087</v>
      </c>
      <c r="I87" s="74"/>
      <c r="J87" s="74"/>
      <c r="K87" s="74"/>
      <c r="L87" s="72">
        <v>1</v>
      </c>
      <c r="M87" s="74"/>
      <c r="N87" s="74" t="s">
        <v>245</v>
      </c>
      <c r="O87" s="69">
        <f t="shared" si="180"/>
        <v>2</v>
      </c>
      <c r="P87" s="69">
        <f t="shared" si="181"/>
        <v>9</v>
      </c>
      <c r="Q87" s="69">
        <f t="shared" si="182"/>
        <v>2020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</row>
    <row r="88" spans="1:135" ht="11.25" customHeight="1">
      <c r="A88" s="71" t="s">
        <v>144</v>
      </c>
      <c r="B88" s="71" t="s">
        <v>79</v>
      </c>
      <c r="C88" s="71" t="s">
        <v>241</v>
      </c>
      <c r="D88" s="71" t="s">
        <v>242</v>
      </c>
      <c r="E88" s="72">
        <v>1</v>
      </c>
      <c r="F88" s="73" t="s">
        <v>138</v>
      </c>
      <c r="G88" s="82">
        <v>44098</v>
      </c>
      <c r="H88" s="82"/>
      <c r="I88" s="74"/>
      <c r="J88" s="74"/>
      <c r="K88" s="74"/>
      <c r="L88" s="72">
        <v>1</v>
      </c>
      <c r="M88" s="74"/>
      <c r="N88" s="74" t="s">
        <v>246</v>
      </c>
      <c r="O88" s="69">
        <f t="shared" si="180"/>
        <v>3</v>
      </c>
      <c r="P88" s="69">
        <f t="shared" si="181"/>
        <v>9</v>
      </c>
      <c r="Q88" s="69">
        <f t="shared" si="182"/>
        <v>2020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</row>
    <row r="89" spans="1:135" ht="11.25" customHeight="1">
      <c r="A89" s="71" t="s">
        <v>144</v>
      </c>
      <c r="B89" s="71" t="s">
        <v>79</v>
      </c>
      <c r="C89" s="87" t="s">
        <v>243</v>
      </c>
      <c r="D89" s="71" t="s">
        <v>242</v>
      </c>
      <c r="E89" s="72">
        <v>1</v>
      </c>
      <c r="F89" s="73" t="s">
        <v>138</v>
      </c>
      <c r="G89" s="82">
        <v>44130</v>
      </c>
      <c r="H89" s="82"/>
      <c r="I89" s="74"/>
      <c r="J89" s="74"/>
      <c r="K89" s="74"/>
      <c r="L89" s="72">
        <v>1</v>
      </c>
      <c r="M89" s="74"/>
      <c r="N89" s="74" t="s">
        <v>245</v>
      </c>
      <c r="O89" s="69">
        <f t="shared" si="180"/>
        <v>3</v>
      </c>
      <c r="P89" s="69">
        <f t="shared" si="181"/>
        <v>10</v>
      </c>
      <c r="Q89" s="69">
        <f t="shared" si="182"/>
        <v>2020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</row>
    <row r="90" spans="1:135" ht="11.25" customHeight="1">
      <c r="A90" s="71" t="s">
        <v>144</v>
      </c>
      <c r="B90" s="71" t="s">
        <v>79</v>
      </c>
      <c r="C90" s="71" t="s">
        <v>233</v>
      </c>
      <c r="D90" s="71" t="s">
        <v>140</v>
      </c>
      <c r="E90" s="72">
        <v>1</v>
      </c>
      <c r="F90" s="73" t="s">
        <v>138</v>
      </c>
      <c r="G90" s="82">
        <v>44172</v>
      </c>
      <c r="H90" s="82">
        <v>44186</v>
      </c>
      <c r="I90" s="74"/>
      <c r="J90" s="74"/>
      <c r="K90" s="74"/>
      <c r="L90" s="72">
        <v>1</v>
      </c>
      <c r="M90" s="74"/>
      <c r="N90" s="74" t="s">
        <v>245</v>
      </c>
      <c r="O90" s="69">
        <f t="shared" si="180"/>
        <v>1</v>
      </c>
      <c r="P90" s="69">
        <f t="shared" si="181"/>
        <v>12</v>
      </c>
      <c r="Q90" s="69">
        <f t="shared" si="182"/>
        <v>2020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</row>
    <row r="91" spans="1:135" ht="11.25" customHeight="1">
      <c r="A91" s="71" t="s">
        <v>144</v>
      </c>
      <c r="B91" s="71" t="s">
        <v>81</v>
      </c>
      <c r="C91" s="87" t="s">
        <v>248</v>
      </c>
      <c r="D91" s="71" t="s">
        <v>136</v>
      </c>
      <c r="E91" s="72">
        <v>1</v>
      </c>
      <c r="F91" s="73" t="s">
        <v>209</v>
      </c>
      <c r="G91" s="82">
        <v>44353</v>
      </c>
      <c r="H91" s="82">
        <v>44354</v>
      </c>
      <c r="I91" s="74"/>
      <c r="J91" s="74"/>
      <c r="K91" s="74"/>
      <c r="L91" s="72">
        <v>1</v>
      </c>
      <c r="M91" s="74"/>
      <c r="N91" s="74" t="s">
        <v>247</v>
      </c>
      <c r="O91" s="69">
        <f t="shared" si="180"/>
        <v>1</v>
      </c>
      <c r="P91" s="69">
        <f t="shared" si="181"/>
        <v>6</v>
      </c>
      <c r="Q91" s="69">
        <f t="shared" si="182"/>
        <v>2021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</row>
    <row r="92" spans="1:135" ht="11.25" customHeight="1">
      <c r="A92" s="55" t="s">
        <v>144</v>
      </c>
      <c r="B92" s="55" t="s">
        <v>78</v>
      </c>
      <c r="C92" s="51" t="s">
        <v>253</v>
      </c>
      <c r="D92" s="51" t="s">
        <v>254</v>
      </c>
      <c r="E92" s="55">
        <v>1</v>
      </c>
      <c r="F92" s="51" t="s">
        <v>138</v>
      </c>
      <c r="G92" s="62">
        <v>44446</v>
      </c>
      <c r="H92" s="62">
        <v>44449</v>
      </c>
      <c r="L92" s="96">
        <v>1</v>
      </c>
      <c r="N92" s="95" t="s">
        <v>255</v>
      </c>
      <c r="O92" s="52">
        <f t="shared" si="180"/>
        <v>1</v>
      </c>
      <c r="P92" s="51">
        <f t="shared" si="181"/>
        <v>9</v>
      </c>
      <c r="Q92" s="51">
        <f t="shared" si="182"/>
        <v>2021</v>
      </c>
    </row>
    <row r="93" spans="1:135" s="55" customFormat="1" ht="11.25" customHeight="1">
      <c r="A93" s="21" t="s">
        <v>144</v>
      </c>
      <c r="B93" s="21" t="s">
        <v>81</v>
      </c>
      <c r="C93" s="21" t="s">
        <v>249</v>
      </c>
      <c r="D93" s="21" t="s">
        <v>250</v>
      </c>
      <c r="E93" s="20">
        <v>1</v>
      </c>
      <c r="F93" s="21" t="s">
        <v>138</v>
      </c>
      <c r="G93" s="31">
        <v>44468</v>
      </c>
      <c r="H93" s="31">
        <v>44475</v>
      </c>
      <c r="I93" s="93"/>
      <c r="J93" s="93"/>
      <c r="K93" s="93"/>
      <c r="L93" s="72">
        <v>1</v>
      </c>
      <c r="M93" s="93"/>
      <c r="N93" s="93" t="s">
        <v>247</v>
      </c>
      <c r="O93" s="20">
        <f t="shared" si="180"/>
        <v>3</v>
      </c>
      <c r="P93" s="20">
        <f t="shared" si="181"/>
        <v>9</v>
      </c>
      <c r="Q93" s="20">
        <f t="shared" si="182"/>
        <v>2021</v>
      </c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DC93" s="55" t="str">
        <f>IF(Q153=1977,IF($E153=0,"",$E153),"")</f>
        <v/>
      </c>
      <c r="DD93" s="55" t="str">
        <f>IF(Q153=1978,IF($E153=0,"",$E153),"")</f>
        <v/>
      </c>
      <c r="DE93" s="55" t="str">
        <f>IF(Q153=1979,IF($E153=0,"",$E153),"")</f>
        <v/>
      </c>
      <c r="DF93" s="55" t="str">
        <f>IF(Q153=1980,IF($E153=0,"",$E153),"")</f>
        <v/>
      </c>
      <c r="DG93" s="55" t="str">
        <f>IF(Q153=1981,IF($E153=0,"",$E153),"")</f>
        <v/>
      </c>
      <c r="DH93" s="55" t="str">
        <f>IF(Q153=1982,IF($E153=0,"",$E153),"")</f>
        <v/>
      </c>
      <c r="DI93" s="55" t="str">
        <f>IF(Q153=1983,IF($E153=0,"",$E153),"")</f>
        <v/>
      </c>
      <c r="DJ93" s="55" t="str">
        <f>IF(Q153=1984,IF($E153=0,"",$E153),"")</f>
        <v/>
      </c>
      <c r="DK93" s="55" t="str">
        <f>IF(Q153=1985,IF($E153=0,"",$E153),"")</f>
        <v/>
      </c>
      <c r="DL93" s="55" t="str">
        <f>IF(Q153=1986,IF($E153=0,"",$E153),"")</f>
        <v/>
      </c>
      <c r="DM93" s="55" t="str">
        <f>IF(Q153=1987,IF($E153=0,"",$E153),"")</f>
        <v/>
      </c>
      <c r="DN93" s="55" t="str">
        <f>IF(Q153=1988,IF($E153=0,"",$E153),"")</f>
        <v/>
      </c>
      <c r="DO93" s="55" t="str">
        <f>IF(Q153=1989,IF($E153=0,"",$E153),"")</f>
        <v/>
      </c>
      <c r="DP93" s="55" t="str">
        <f>IF(Q153=1990,IF($E153=0,"",$E153),"")</f>
        <v/>
      </c>
      <c r="DQ93" s="55" t="str">
        <f>IF(Q153=1991,IF($E153=0,"",$E153),"")</f>
        <v/>
      </c>
      <c r="DR93" s="55" t="str">
        <f>IF(Q153=1992,IF($E153=0,"",$E153),"")</f>
        <v/>
      </c>
      <c r="DS93" s="55" t="str">
        <f>IF(Q153=1993,IF($E153=0,"",$E153),"")</f>
        <v/>
      </c>
      <c r="DT93" s="55" t="str">
        <f>IF(Q153=1994,IF($E153=0,"",$E153),"")</f>
        <v/>
      </c>
      <c r="DU93" s="55" t="str">
        <f>IF(Q153=1995,IF($E153=0,"",$E153),"")</f>
        <v/>
      </c>
      <c r="DV93" s="55" t="str">
        <f>IF(Q153=1996,IF($E153=0,"",$E153),"")</f>
        <v/>
      </c>
      <c r="DW93" s="55" t="str">
        <f>IF(Q153=1997,IF($E153=0,"",$E153),"")</f>
        <v/>
      </c>
      <c r="DX93" s="55" t="str">
        <f>IF(Q153=1998,IF($E153=0,"",$E153),"")</f>
        <v/>
      </c>
      <c r="DY93" s="55" t="str">
        <f>IF(Q153=1999,IF($E153=0,"",$E153),"")</f>
        <v/>
      </c>
      <c r="DZ93" s="55" t="str">
        <f>IF(Q153=2000,IF($E153=0,"",$E153),"")</f>
        <v/>
      </c>
      <c r="EA93" s="55" t="str">
        <f>IF(Q153=2001,IF($E153=0,"",$E153),"")</f>
        <v/>
      </c>
      <c r="EB93" s="55" t="str">
        <f>IF(Q153=2002,IF($E153=0,"",$E153),"")</f>
        <v/>
      </c>
      <c r="EC93" s="55" t="str">
        <f>IF(Q153=2003,IF($E153=0,"",$E153),"")</f>
        <v/>
      </c>
      <c r="ED93" s="55" t="str">
        <f>IF(Q153=2004,IF($E153=0,"",$E153),"")</f>
        <v/>
      </c>
      <c r="EE93" s="55" t="str">
        <f>IF(Q153=2005,IF($E153=0,"",$E153),"")</f>
        <v/>
      </c>
    </row>
    <row r="94" spans="1:135" ht="11.25" customHeight="1">
      <c r="A94" s="71" t="s">
        <v>144</v>
      </c>
      <c r="B94" s="71" t="s">
        <v>81</v>
      </c>
      <c r="C94" s="87" t="s">
        <v>251</v>
      </c>
      <c r="D94" s="71" t="s">
        <v>136</v>
      </c>
      <c r="E94" s="72">
        <v>0</v>
      </c>
      <c r="F94" s="73" t="s">
        <v>138</v>
      </c>
      <c r="G94" s="82">
        <v>44470</v>
      </c>
      <c r="H94" s="82"/>
      <c r="I94" s="74"/>
      <c r="J94" s="74"/>
      <c r="K94" s="74"/>
      <c r="L94" s="72">
        <v>0</v>
      </c>
      <c r="M94" s="74"/>
      <c r="N94" s="74" t="s">
        <v>252</v>
      </c>
      <c r="O94" s="69">
        <f t="shared" si="180"/>
        <v>1</v>
      </c>
      <c r="P94" s="69">
        <f t="shared" si="181"/>
        <v>10</v>
      </c>
      <c r="Q94" s="69">
        <f t="shared" si="182"/>
        <v>2021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</row>
    <row r="95" spans="1:135" ht="11.25" customHeight="1">
      <c r="A95" s="71" t="s">
        <v>144</v>
      </c>
      <c r="B95" s="71" t="s">
        <v>79</v>
      </c>
      <c r="C95" s="87" t="s">
        <v>256</v>
      </c>
      <c r="D95" s="71" t="s">
        <v>257</v>
      </c>
      <c r="E95" s="72">
        <v>1</v>
      </c>
      <c r="F95" s="73" t="s">
        <v>138</v>
      </c>
      <c r="G95" s="82">
        <v>44468</v>
      </c>
      <c r="H95" s="82">
        <v>44474</v>
      </c>
      <c r="I95" s="74"/>
      <c r="J95" s="74"/>
      <c r="K95" s="74"/>
      <c r="L95" s="72">
        <v>1</v>
      </c>
      <c r="M95" s="74"/>
      <c r="N95" s="74" t="s">
        <v>247</v>
      </c>
      <c r="O95" s="69">
        <f t="shared" si="180"/>
        <v>3</v>
      </c>
      <c r="P95" s="69">
        <f t="shared" si="181"/>
        <v>9</v>
      </c>
      <c r="Q95" s="69">
        <f t="shared" si="182"/>
        <v>2021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</row>
    <row r="96" spans="1:135" ht="11.25" customHeight="1">
      <c r="A96" s="89" t="s">
        <v>144</v>
      </c>
      <c r="B96" s="89" t="s">
        <v>77</v>
      </c>
      <c r="C96" s="89" t="s">
        <v>171</v>
      </c>
      <c r="D96" s="89"/>
      <c r="E96" s="90">
        <v>1</v>
      </c>
      <c r="F96" s="89" t="s">
        <v>138</v>
      </c>
      <c r="G96" s="91">
        <v>44469</v>
      </c>
      <c r="H96" s="91">
        <v>44482</v>
      </c>
      <c r="I96" s="92"/>
      <c r="J96" s="92"/>
      <c r="K96" s="92"/>
      <c r="L96" s="72">
        <v>1</v>
      </c>
      <c r="M96" s="92"/>
      <c r="N96" s="92" t="s">
        <v>247</v>
      </c>
      <c r="O96" s="90">
        <f t="shared" si="180"/>
        <v>3</v>
      </c>
      <c r="P96" s="90">
        <f t="shared" si="181"/>
        <v>9</v>
      </c>
      <c r="Q96" s="90">
        <f t="shared" si="182"/>
        <v>2021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DC96" s="51" t="str">
        <f t="shared" ref="DC96:DC106" si="183">IF(Q157=1977,IF($E157=0,"",$E157),"")</f>
        <v/>
      </c>
      <c r="DD96" s="51" t="str">
        <f t="shared" ref="DD96:DD106" si="184">IF(Q157=1978,IF($E157=0,"",$E157),"")</f>
        <v/>
      </c>
      <c r="DE96" s="51" t="str">
        <f t="shared" ref="DE96:DE106" si="185">IF(Q157=1979,IF($E157=0,"",$E157),"")</f>
        <v/>
      </c>
      <c r="DF96" s="51" t="str">
        <f t="shared" ref="DF96:DF106" si="186">IF(Q157=1980,IF($E157=0,"",$E157),"")</f>
        <v/>
      </c>
      <c r="DG96" s="51" t="str">
        <f t="shared" ref="DG96:DG106" si="187">IF(Q157=1981,IF($E157=0,"",$E157),"")</f>
        <v/>
      </c>
      <c r="DH96" s="51" t="str">
        <f t="shared" ref="DH96:DH106" si="188">IF(Q157=1982,IF($E157=0,"",$E157),"")</f>
        <v/>
      </c>
      <c r="DI96" s="51" t="str">
        <f t="shared" ref="DI96:DI106" si="189">IF(Q157=1983,IF($E157=0,"",$E157),"")</f>
        <v/>
      </c>
      <c r="DJ96" s="51" t="str">
        <f t="shared" ref="DJ96:DJ106" si="190">IF(Q157=1984,IF($E157=0,"",$E157),"")</f>
        <v/>
      </c>
      <c r="DK96" s="51" t="str">
        <f t="shared" ref="DK96:DK106" si="191">IF(Q157=1985,IF($E157=0,"",$E157),"")</f>
        <v/>
      </c>
      <c r="DL96" s="51" t="str">
        <f t="shared" ref="DL96:DL106" si="192">IF(Q157=1986,IF($E157=0,"",$E157),"")</f>
        <v/>
      </c>
      <c r="DM96" s="51" t="str">
        <f t="shared" ref="DM96:DM106" si="193">IF(Q157=1987,IF($E157=0,"",$E157),"")</f>
        <v/>
      </c>
      <c r="DN96" s="51" t="str">
        <f t="shared" ref="DN96:DN106" si="194">IF(Q157=1988,IF($E157=0,"",$E157),"")</f>
        <v/>
      </c>
      <c r="DO96" s="51" t="str">
        <f t="shared" ref="DO96:DO106" si="195">IF(Q157=1989,IF($E157=0,"",$E157),"")</f>
        <v/>
      </c>
      <c r="DP96" s="51" t="str">
        <f t="shared" ref="DP96:DP106" si="196">IF(Q157=1990,IF($E157=0,"",$E157),"")</f>
        <v/>
      </c>
      <c r="DQ96" s="51" t="str">
        <f t="shared" ref="DQ96:DQ106" si="197">IF(Q157=1991,IF($E157=0,"",$E157),"")</f>
        <v/>
      </c>
      <c r="DR96" s="51" t="str">
        <f t="shared" ref="DR96:DR106" si="198">IF(Q157=1992,IF($E157=0,"",$E157),"")</f>
        <v/>
      </c>
      <c r="DS96" s="51" t="str">
        <f t="shared" ref="DS96:DS106" si="199">IF(Q157=1993,IF($E157=0,"",$E157),"")</f>
        <v/>
      </c>
      <c r="DT96" s="51" t="str">
        <f t="shared" ref="DT96:DT106" si="200">IF(Q157=1994,IF($E157=0,"",$E157),"")</f>
        <v/>
      </c>
      <c r="DU96" s="51" t="str">
        <f t="shared" ref="DU96:DU106" si="201">IF(Q157=1995,IF($E157=0,"",$E157),"")</f>
        <v/>
      </c>
      <c r="DV96" s="51" t="str">
        <f t="shared" ref="DV96:DV106" si="202">IF(Q157=1996,IF($E157=0,"",$E157),"")</f>
        <v/>
      </c>
      <c r="DW96" s="51" t="str">
        <f t="shared" ref="DW96:DW106" si="203">IF(Q157=1997,IF($E157=0,"",$E157),"")</f>
        <v/>
      </c>
      <c r="DX96" s="51" t="str">
        <f t="shared" ref="DX96:DX106" si="204">IF(Q157=1998,IF($E157=0,"",$E157),"")</f>
        <v/>
      </c>
      <c r="DY96" s="51" t="str">
        <f t="shared" ref="DY96:DY106" si="205">IF(Q157=1999,IF($E157=0,"",$E157),"")</f>
        <v/>
      </c>
      <c r="DZ96" s="51" t="str">
        <f t="shared" ref="DZ96:DZ106" si="206">IF(Q157=2000,IF($E157=0,"",$E157),"")</f>
        <v/>
      </c>
      <c r="EA96" s="51" t="str">
        <f t="shared" ref="EA96:EA106" si="207">IF(Q157=2001,IF($E157=0,"",$E157),"")</f>
        <v/>
      </c>
      <c r="EB96" s="51" t="str">
        <f t="shared" ref="EB96:EB106" si="208">IF(Q157=2002,IF($E157=0,"",$E157),"")</f>
        <v/>
      </c>
      <c r="EC96" s="51" t="str">
        <f t="shared" ref="EC96:EC106" si="209">IF(Q157=2003,IF($E157=0,"",$E157),"")</f>
        <v/>
      </c>
      <c r="ED96" s="51" t="str">
        <f t="shared" ref="ED96:ED106" si="210">IF(Q157=2004,IF($E157=0,"",$E157),"")</f>
        <v/>
      </c>
      <c r="EE96" s="51" t="str">
        <f t="shared" ref="EE96:EE106" si="211">IF(Q157=2005,IF($E157=0,"",$E157),"")</f>
        <v/>
      </c>
    </row>
    <row r="97" spans="1:135" ht="11.25" customHeight="1">
      <c r="A97" s="71" t="s">
        <v>144</v>
      </c>
      <c r="B97" s="71" t="s">
        <v>78</v>
      </c>
      <c r="C97" s="87" t="s">
        <v>259</v>
      </c>
      <c r="D97" s="71" t="s">
        <v>254</v>
      </c>
      <c r="E97" s="72">
        <v>1</v>
      </c>
      <c r="F97" s="73" t="s">
        <v>138</v>
      </c>
      <c r="G97" s="82">
        <v>44482</v>
      </c>
      <c r="H97" s="82">
        <v>44484</v>
      </c>
      <c r="I97" s="74"/>
      <c r="J97" s="74"/>
      <c r="K97" s="74"/>
      <c r="L97" s="72">
        <v>1</v>
      </c>
      <c r="M97" s="74"/>
      <c r="N97" s="94" t="s">
        <v>258</v>
      </c>
      <c r="O97" s="69">
        <f t="shared" si="180"/>
        <v>2</v>
      </c>
      <c r="P97" s="69">
        <f t="shared" si="181"/>
        <v>10</v>
      </c>
      <c r="Q97" s="69">
        <f t="shared" si="182"/>
        <v>2021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</row>
    <row r="98" spans="1:135" ht="11.25" customHeight="1">
      <c r="A98" s="89" t="s">
        <v>144</v>
      </c>
      <c r="B98" s="89" t="s">
        <v>78</v>
      </c>
      <c r="C98" s="89" t="s">
        <v>260</v>
      </c>
      <c r="D98" s="89" t="s">
        <v>261</v>
      </c>
      <c r="E98" s="90">
        <v>1</v>
      </c>
      <c r="F98" s="89"/>
      <c r="G98" s="91">
        <v>44549</v>
      </c>
      <c r="H98" s="91">
        <v>44521</v>
      </c>
      <c r="I98" s="92"/>
      <c r="J98" s="92"/>
      <c r="K98" s="92"/>
      <c r="L98" s="88">
        <v>1</v>
      </c>
      <c r="M98" s="92"/>
      <c r="N98" s="92" t="s">
        <v>247</v>
      </c>
      <c r="O98" s="90">
        <f t="shared" si="180"/>
        <v>2</v>
      </c>
      <c r="P98" s="90">
        <f t="shared" si="181"/>
        <v>12</v>
      </c>
      <c r="Q98" s="90">
        <f t="shared" si="182"/>
        <v>2021</v>
      </c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DC98" s="51" t="str">
        <f t="shared" ref="DC98" si="212">IF(Q159=1977,IF($E159=0,"",$E159),"")</f>
        <v/>
      </c>
      <c r="DD98" s="51" t="str">
        <f t="shared" ref="DD98" si="213">IF(Q159=1978,IF($E159=0,"",$E159),"")</f>
        <v/>
      </c>
      <c r="DE98" s="51" t="str">
        <f t="shared" ref="DE98" si="214">IF(Q159=1979,IF($E159=0,"",$E159),"")</f>
        <v/>
      </c>
      <c r="DF98" s="51" t="str">
        <f t="shared" ref="DF98" si="215">IF(Q159=1980,IF($E159=0,"",$E159),"")</f>
        <v/>
      </c>
      <c r="DG98" s="51" t="str">
        <f t="shared" ref="DG98" si="216">IF(Q159=1981,IF($E159=0,"",$E159),"")</f>
        <v/>
      </c>
      <c r="DH98" s="51" t="str">
        <f t="shared" ref="DH98" si="217">IF(Q159=1982,IF($E159=0,"",$E159),"")</f>
        <v/>
      </c>
      <c r="DI98" s="51" t="str">
        <f t="shared" ref="DI98" si="218">IF(Q159=1983,IF($E159=0,"",$E159),"")</f>
        <v/>
      </c>
      <c r="DJ98" s="51" t="str">
        <f t="shared" ref="DJ98" si="219">IF(Q159=1984,IF($E159=0,"",$E159),"")</f>
        <v/>
      </c>
      <c r="DK98" s="51" t="str">
        <f t="shared" ref="DK98" si="220">IF(Q159=1985,IF($E159=0,"",$E159),"")</f>
        <v/>
      </c>
      <c r="DL98" s="51" t="str">
        <f t="shared" ref="DL98" si="221">IF(Q159=1986,IF($E159=0,"",$E159),"")</f>
        <v/>
      </c>
      <c r="DM98" s="51" t="str">
        <f t="shared" ref="DM98" si="222">IF(Q159=1987,IF($E159=0,"",$E159),"")</f>
        <v/>
      </c>
      <c r="DN98" s="51" t="str">
        <f t="shared" ref="DN98" si="223">IF(Q159=1988,IF($E159=0,"",$E159),"")</f>
        <v/>
      </c>
      <c r="DO98" s="51" t="str">
        <f t="shared" ref="DO98" si="224">IF(Q159=1989,IF($E159=0,"",$E159),"")</f>
        <v/>
      </c>
      <c r="DP98" s="51" t="str">
        <f t="shared" ref="DP98" si="225">IF(Q159=1990,IF($E159=0,"",$E159),"")</f>
        <v/>
      </c>
      <c r="DQ98" s="51" t="str">
        <f t="shared" ref="DQ98" si="226">IF(Q159=1991,IF($E159=0,"",$E159),"")</f>
        <v/>
      </c>
      <c r="DR98" s="51" t="str">
        <f t="shared" ref="DR98" si="227">IF(Q159=1992,IF($E159=0,"",$E159),"")</f>
        <v/>
      </c>
      <c r="DS98" s="51" t="str">
        <f t="shared" ref="DS98" si="228">IF(Q159=1993,IF($E159=0,"",$E159),"")</f>
        <v/>
      </c>
      <c r="DT98" s="51" t="str">
        <f t="shared" ref="DT98" si="229">IF(Q159=1994,IF($E159=0,"",$E159),"")</f>
        <v/>
      </c>
      <c r="DU98" s="51" t="str">
        <f t="shared" ref="DU98" si="230">IF(Q159=1995,IF($E159=0,"",$E159),"")</f>
        <v/>
      </c>
      <c r="DV98" s="51" t="str">
        <f t="shared" ref="DV98" si="231">IF(Q159=1996,IF($E159=0,"",$E159),"")</f>
        <v/>
      </c>
      <c r="DW98" s="51" t="str">
        <f t="shared" ref="DW98" si="232">IF(Q159=1997,IF($E159=0,"",$E159),"")</f>
        <v/>
      </c>
      <c r="DX98" s="51" t="str">
        <f t="shared" ref="DX98" si="233">IF(Q159=1998,IF($E159=0,"",$E159),"")</f>
        <v/>
      </c>
      <c r="DY98" s="51" t="str">
        <f t="shared" ref="DY98" si="234">IF(Q159=1999,IF($E159=0,"",$E159),"")</f>
        <v/>
      </c>
      <c r="DZ98" s="51" t="str">
        <f t="shared" ref="DZ98" si="235">IF(Q159=2000,IF($E159=0,"",$E159),"")</f>
        <v/>
      </c>
      <c r="EA98" s="51" t="str">
        <f t="shared" ref="EA98" si="236">IF(Q159=2001,IF($E159=0,"",$E159),"")</f>
        <v/>
      </c>
      <c r="EB98" s="51" t="str">
        <f t="shared" ref="EB98" si="237">IF(Q159=2002,IF($E159=0,"",$E159),"")</f>
        <v/>
      </c>
      <c r="EC98" s="51" t="str">
        <f t="shared" ref="EC98" si="238">IF(Q159=2003,IF($E159=0,"",$E159),"")</f>
        <v/>
      </c>
      <c r="ED98" s="51" t="str">
        <f t="shared" ref="ED98" si="239">IF(Q159=2004,IF($E159=0,"",$E159),"")</f>
        <v/>
      </c>
      <c r="EE98" s="51" t="str">
        <f t="shared" ref="EE98" si="240">IF(Q159=2005,IF($E159=0,"",$E159),"")</f>
        <v/>
      </c>
    </row>
    <row r="99" spans="1:135" ht="11.25" customHeight="1">
      <c r="A99" s="21"/>
      <c r="B99" s="21"/>
      <c r="C99" s="21"/>
      <c r="D99" s="21"/>
      <c r="E99" s="63"/>
      <c r="F99" s="63"/>
      <c r="G99" s="31"/>
      <c r="H99" s="31"/>
      <c r="J99" s="42"/>
      <c r="K99" s="43"/>
      <c r="L99" s="54"/>
      <c r="M99" s="34"/>
      <c r="N99" s="43"/>
      <c r="O99" s="20"/>
      <c r="P99" s="20"/>
      <c r="Q99" s="20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DC99" s="51" t="str">
        <f t="shared" si="183"/>
        <v/>
      </c>
      <c r="DD99" s="51" t="str">
        <f t="shared" si="184"/>
        <v/>
      </c>
      <c r="DE99" s="51" t="str">
        <f t="shared" si="185"/>
        <v/>
      </c>
      <c r="DF99" s="51" t="str">
        <f t="shared" si="186"/>
        <v/>
      </c>
      <c r="DG99" s="51" t="str">
        <f t="shared" si="187"/>
        <v/>
      </c>
      <c r="DH99" s="51" t="str">
        <f t="shared" si="188"/>
        <v/>
      </c>
      <c r="DI99" s="51" t="str">
        <f t="shared" si="189"/>
        <v/>
      </c>
      <c r="DJ99" s="51" t="str">
        <f t="shared" si="190"/>
        <v/>
      </c>
      <c r="DK99" s="51" t="str">
        <f t="shared" si="191"/>
        <v/>
      </c>
      <c r="DL99" s="51" t="str">
        <f t="shared" si="192"/>
        <v/>
      </c>
      <c r="DM99" s="51" t="str">
        <f t="shared" si="193"/>
        <v/>
      </c>
      <c r="DN99" s="51" t="str">
        <f t="shared" si="194"/>
        <v/>
      </c>
      <c r="DO99" s="51" t="str">
        <f t="shared" si="195"/>
        <v/>
      </c>
      <c r="DP99" s="51" t="str">
        <f t="shared" si="196"/>
        <v/>
      </c>
      <c r="DQ99" s="51" t="str">
        <f t="shared" si="197"/>
        <v/>
      </c>
      <c r="DR99" s="51" t="str">
        <f t="shared" si="198"/>
        <v/>
      </c>
      <c r="DS99" s="51" t="str">
        <f t="shared" si="199"/>
        <v/>
      </c>
      <c r="DT99" s="51" t="str">
        <f t="shared" si="200"/>
        <v/>
      </c>
      <c r="DU99" s="51" t="str">
        <f t="shared" si="201"/>
        <v/>
      </c>
      <c r="DV99" s="51" t="str">
        <f t="shared" si="202"/>
        <v/>
      </c>
      <c r="DW99" s="51" t="str">
        <f t="shared" si="203"/>
        <v/>
      </c>
      <c r="DX99" s="51" t="str">
        <f t="shared" si="204"/>
        <v/>
      </c>
      <c r="DY99" s="51" t="str">
        <f t="shared" si="205"/>
        <v/>
      </c>
      <c r="DZ99" s="51" t="str">
        <f t="shared" si="206"/>
        <v/>
      </c>
      <c r="EA99" s="51" t="str">
        <f t="shared" si="207"/>
        <v/>
      </c>
      <c r="EB99" s="51" t="str">
        <f t="shared" si="208"/>
        <v/>
      </c>
      <c r="EC99" s="51" t="str">
        <f t="shared" si="209"/>
        <v/>
      </c>
      <c r="ED99" s="51" t="str">
        <f t="shared" si="210"/>
        <v/>
      </c>
      <c r="EE99" s="51" t="str">
        <f t="shared" si="211"/>
        <v/>
      </c>
    </row>
    <row r="100" spans="1:135" ht="11.25" customHeight="1">
      <c r="A100" s="21"/>
      <c r="B100" s="21"/>
      <c r="C100" s="21"/>
      <c r="D100" s="21"/>
      <c r="E100" s="63"/>
      <c r="F100" s="63"/>
      <c r="G100" s="31"/>
      <c r="H100" s="31"/>
      <c r="J100" s="42"/>
      <c r="K100" s="43"/>
      <c r="L100" s="54"/>
      <c r="M100" s="34"/>
      <c r="N100" s="43"/>
      <c r="O100" s="20"/>
      <c r="P100" s="20"/>
      <c r="Q100" s="20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DC100" s="51" t="str">
        <f t="shared" si="183"/>
        <v/>
      </c>
      <c r="DD100" s="51" t="str">
        <f t="shared" si="184"/>
        <v/>
      </c>
      <c r="DE100" s="51" t="str">
        <f t="shared" si="185"/>
        <v/>
      </c>
      <c r="DF100" s="51" t="str">
        <f t="shared" si="186"/>
        <v/>
      </c>
      <c r="DG100" s="51" t="str">
        <f t="shared" si="187"/>
        <v/>
      </c>
      <c r="DH100" s="51" t="str">
        <f t="shared" si="188"/>
        <v/>
      </c>
      <c r="DI100" s="51" t="str">
        <f t="shared" si="189"/>
        <v/>
      </c>
      <c r="DJ100" s="51" t="str">
        <f t="shared" si="190"/>
        <v/>
      </c>
      <c r="DK100" s="51" t="str">
        <f t="shared" si="191"/>
        <v/>
      </c>
      <c r="DL100" s="51" t="str">
        <f t="shared" si="192"/>
        <v/>
      </c>
      <c r="DM100" s="51" t="str">
        <f t="shared" si="193"/>
        <v/>
      </c>
      <c r="DN100" s="51" t="str">
        <f t="shared" si="194"/>
        <v/>
      </c>
      <c r="DO100" s="51" t="str">
        <f t="shared" si="195"/>
        <v/>
      </c>
      <c r="DP100" s="51" t="str">
        <f t="shared" si="196"/>
        <v/>
      </c>
      <c r="DQ100" s="51" t="str">
        <f t="shared" si="197"/>
        <v/>
      </c>
      <c r="DR100" s="51" t="str">
        <f t="shared" si="198"/>
        <v/>
      </c>
      <c r="DS100" s="51" t="str">
        <f t="shared" si="199"/>
        <v/>
      </c>
      <c r="DT100" s="51" t="str">
        <f t="shared" si="200"/>
        <v/>
      </c>
      <c r="DU100" s="51" t="str">
        <f t="shared" si="201"/>
        <v/>
      </c>
      <c r="DV100" s="51" t="str">
        <f t="shared" si="202"/>
        <v/>
      </c>
      <c r="DW100" s="51" t="str">
        <f t="shared" si="203"/>
        <v/>
      </c>
      <c r="DX100" s="51" t="str">
        <f t="shared" si="204"/>
        <v/>
      </c>
      <c r="DY100" s="51" t="str">
        <f t="shared" si="205"/>
        <v/>
      </c>
      <c r="DZ100" s="51" t="str">
        <f t="shared" si="206"/>
        <v/>
      </c>
      <c r="EA100" s="51" t="str">
        <f t="shared" si="207"/>
        <v/>
      </c>
      <c r="EB100" s="51" t="str">
        <f t="shared" si="208"/>
        <v/>
      </c>
      <c r="EC100" s="51" t="str">
        <f t="shared" si="209"/>
        <v/>
      </c>
      <c r="ED100" s="51" t="str">
        <f t="shared" si="210"/>
        <v/>
      </c>
      <c r="EE100" s="51" t="str">
        <f t="shared" si="211"/>
        <v/>
      </c>
    </row>
    <row r="101" spans="1:135" ht="11.25" customHeight="1">
      <c r="A101" s="21"/>
      <c r="B101" s="21"/>
      <c r="C101" s="21"/>
      <c r="D101" s="21"/>
      <c r="E101" s="63"/>
      <c r="F101" s="63"/>
      <c r="G101" s="31"/>
      <c r="H101" s="31"/>
      <c r="J101" s="42"/>
      <c r="K101" s="43"/>
      <c r="L101" s="54"/>
      <c r="M101" s="34"/>
      <c r="N101" s="43"/>
      <c r="O101" s="20"/>
      <c r="P101" s="20"/>
      <c r="Q101" s="20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DC101" s="51" t="str">
        <f t="shared" si="183"/>
        <v/>
      </c>
      <c r="DD101" s="51" t="str">
        <f t="shared" si="184"/>
        <v/>
      </c>
      <c r="DE101" s="51" t="str">
        <f t="shared" si="185"/>
        <v/>
      </c>
      <c r="DF101" s="51" t="str">
        <f t="shared" si="186"/>
        <v/>
      </c>
      <c r="DG101" s="51" t="str">
        <f t="shared" si="187"/>
        <v/>
      </c>
      <c r="DH101" s="51" t="str">
        <f t="shared" si="188"/>
        <v/>
      </c>
      <c r="DI101" s="51" t="str">
        <f t="shared" si="189"/>
        <v/>
      </c>
      <c r="DJ101" s="51" t="str">
        <f t="shared" si="190"/>
        <v/>
      </c>
      <c r="DK101" s="51" t="str">
        <f t="shared" si="191"/>
        <v/>
      </c>
      <c r="DL101" s="51" t="str">
        <f t="shared" si="192"/>
        <v/>
      </c>
      <c r="DM101" s="51" t="str">
        <f t="shared" si="193"/>
        <v/>
      </c>
      <c r="DN101" s="51" t="str">
        <f t="shared" si="194"/>
        <v/>
      </c>
      <c r="DO101" s="51" t="str">
        <f t="shared" si="195"/>
        <v/>
      </c>
      <c r="DP101" s="51" t="str">
        <f t="shared" si="196"/>
        <v/>
      </c>
      <c r="DQ101" s="51" t="str">
        <f t="shared" si="197"/>
        <v/>
      </c>
      <c r="DR101" s="51" t="str">
        <f t="shared" si="198"/>
        <v/>
      </c>
      <c r="DS101" s="51" t="str">
        <f t="shared" si="199"/>
        <v/>
      </c>
      <c r="DT101" s="51" t="str">
        <f t="shared" si="200"/>
        <v/>
      </c>
      <c r="DU101" s="51" t="str">
        <f t="shared" si="201"/>
        <v/>
      </c>
      <c r="DV101" s="51" t="str">
        <f t="shared" si="202"/>
        <v/>
      </c>
      <c r="DW101" s="51" t="str">
        <f t="shared" si="203"/>
        <v/>
      </c>
      <c r="DX101" s="51" t="str">
        <f t="shared" si="204"/>
        <v/>
      </c>
      <c r="DY101" s="51" t="str">
        <f t="shared" si="205"/>
        <v/>
      </c>
      <c r="DZ101" s="51" t="str">
        <f t="shared" si="206"/>
        <v/>
      </c>
      <c r="EA101" s="51" t="str">
        <f t="shared" si="207"/>
        <v/>
      </c>
      <c r="EB101" s="51" t="str">
        <f t="shared" si="208"/>
        <v/>
      </c>
      <c r="EC101" s="51" t="str">
        <f t="shared" si="209"/>
        <v/>
      </c>
      <c r="ED101" s="51" t="str">
        <f t="shared" si="210"/>
        <v/>
      </c>
      <c r="EE101" s="51" t="str">
        <f t="shared" si="211"/>
        <v/>
      </c>
    </row>
    <row r="102" spans="1:135" ht="11.25" customHeight="1">
      <c r="A102" s="21"/>
      <c r="B102" s="21"/>
      <c r="C102" s="21"/>
      <c r="D102" s="21"/>
      <c r="E102" s="63"/>
      <c r="F102" s="63"/>
      <c r="G102" s="31"/>
      <c r="H102" s="31"/>
      <c r="J102" s="42"/>
      <c r="K102" s="43"/>
      <c r="L102" s="54"/>
      <c r="M102" s="34"/>
      <c r="N102" s="43"/>
      <c r="O102" s="20"/>
      <c r="P102" s="20"/>
      <c r="Q102" s="20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DC102" s="51" t="str">
        <f t="shared" si="183"/>
        <v/>
      </c>
      <c r="DD102" s="51" t="str">
        <f t="shared" si="184"/>
        <v/>
      </c>
      <c r="DE102" s="51" t="str">
        <f t="shared" si="185"/>
        <v/>
      </c>
      <c r="DF102" s="51" t="str">
        <f t="shared" si="186"/>
        <v/>
      </c>
      <c r="DG102" s="51" t="str">
        <f t="shared" si="187"/>
        <v/>
      </c>
      <c r="DH102" s="51" t="str">
        <f t="shared" si="188"/>
        <v/>
      </c>
      <c r="DI102" s="51" t="str">
        <f t="shared" si="189"/>
        <v/>
      </c>
      <c r="DJ102" s="51" t="str">
        <f t="shared" si="190"/>
        <v/>
      </c>
      <c r="DK102" s="51" t="str">
        <f t="shared" si="191"/>
        <v/>
      </c>
      <c r="DL102" s="51" t="str">
        <f t="shared" si="192"/>
        <v/>
      </c>
      <c r="DM102" s="51" t="str">
        <f t="shared" si="193"/>
        <v/>
      </c>
      <c r="DN102" s="51" t="str">
        <f t="shared" si="194"/>
        <v/>
      </c>
      <c r="DO102" s="51" t="str">
        <f t="shared" si="195"/>
        <v/>
      </c>
      <c r="DP102" s="51" t="str">
        <f t="shared" si="196"/>
        <v/>
      </c>
      <c r="DQ102" s="51" t="str">
        <f t="shared" si="197"/>
        <v/>
      </c>
      <c r="DR102" s="51" t="str">
        <f t="shared" si="198"/>
        <v/>
      </c>
      <c r="DS102" s="51" t="str">
        <f t="shared" si="199"/>
        <v/>
      </c>
      <c r="DT102" s="51" t="str">
        <f t="shared" si="200"/>
        <v/>
      </c>
      <c r="DU102" s="51" t="str">
        <f t="shared" si="201"/>
        <v/>
      </c>
      <c r="DV102" s="51" t="str">
        <f t="shared" si="202"/>
        <v/>
      </c>
      <c r="DW102" s="51" t="str">
        <f t="shared" si="203"/>
        <v/>
      </c>
      <c r="DX102" s="51" t="str">
        <f t="shared" si="204"/>
        <v/>
      </c>
      <c r="DY102" s="51" t="str">
        <f t="shared" si="205"/>
        <v/>
      </c>
      <c r="DZ102" s="51" t="str">
        <f t="shared" si="206"/>
        <v/>
      </c>
      <c r="EA102" s="51" t="str">
        <f t="shared" si="207"/>
        <v/>
      </c>
      <c r="EB102" s="51" t="str">
        <f t="shared" si="208"/>
        <v/>
      </c>
      <c r="EC102" s="51" t="str">
        <f t="shared" si="209"/>
        <v/>
      </c>
      <c r="ED102" s="51" t="str">
        <f t="shared" si="210"/>
        <v/>
      </c>
      <c r="EE102" s="51" t="str">
        <f t="shared" si="211"/>
        <v/>
      </c>
    </row>
    <row r="103" spans="1:135" ht="11.25" customHeight="1">
      <c r="A103" s="21"/>
      <c r="B103" s="21"/>
      <c r="C103" s="21"/>
      <c r="D103" s="21"/>
      <c r="E103" s="63"/>
      <c r="F103" s="63"/>
      <c r="G103" s="31"/>
      <c r="H103" s="31"/>
      <c r="J103" s="42"/>
      <c r="K103" s="43"/>
      <c r="L103" s="54"/>
      <c r="M103" s="34"/>
      <c r="N103" s="43"/>
      <c r="O103" s="20"/>
      <c r="P103" s="20"/>
      <c r="Q103" s="20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DC103" s="51" t="str">
        <f t="shared" si="183"/>
        <v/>
      </c>
      <c r="DD103" s="51" t="str">
        <f t="shared" si="184"/>
        <v/>
      </c>
      <c r="DE103" s="51" t="str">
        <f t="shared" si="185"/>
        <v/>
      </c>
      <c r="DF103" s="51" t="str">
        <f t="shared" si="186"/>
        <v/>
      </c>
      <c r="DG103" s="51" t="str">
        <f t="shared" si="187"/>
        <v/>
      </c>
      <c r="DH103" s="51" t="str">
        <f t="shared" si="188"/>
        <v/>
      </c>
      <c r="DI103" s="51" t="str">
        <f t="shared" si="189"/>
        <v/>
      </c>
      <c r="DJ103" s="51" t="str">
        <f t="shared" si="190"/>
        <v/>
      </c>
      <c r="DK103" s="51" t="str">
        <f t="shared" si="191"/>
        <v/>
      </c>
      <c r="DL103" s="51" t="str">
        <f t="shared" si="192"/>
        <v/>
      </c>
      <c r="DM103" s="51" t="str">
        <f t="shared" si="193"/>
        <v/>
      </c>
      <c r="DN103" s="51" t="str">
        <f t="shared" si="194"/>
        <v/>
      </c>
      <c r="DO103" s="51" t="str">
        <f t="shared" si="195"/>
        <v/>
      </c>
      <c r="DP103" s="51" t="str">
        <f t="shared" si="196"/>
        <v/>
      </c>
      <c r="DQ103" s="51" t="str">
        <f t="shared" si="197"/>
        <v/>
      </c>
      <c r="DR103" s="51" t="str">
        <f t="shared" si="198"/>
        <v/>
      </c>
      <c r="DS103" s="51" t="str">
        <f t="shared" si="199"/>
        <v/>
      </c>
      <c r="DT103" s="51" t="str">
        <f t="shared" si="200"/>
        <v/>
      </c>
      <c r="DU103" s="51" t="str">
        <f t="shared" si="201"/>
        <v/>
      </c>
      <c r="DV103" s="51" t="str">
        <f t="shared" si="202"/>
        <v/>
      </c>
      <c r="DW103" s="51" t="str">
        <f t="shared" si="203"/>
        <v/>
      </c>
      <c r="DX103" s="51" t="str">
        <f t="shared" si="204"/>
        <v/>
      </c>
      <c r="DY103" s="51" t="str">
        <f t="shared" si="205"/>
        <v/>
      </c>
      <c r="DZ103" s="51" t="str">
        <f t="shared" si="206"/>
        <v/>
      </c>
      <c r="EA103" s="51" t="str">
        <f t="shared" si="207"/>
        <v/>
      </c>
      <c r="EB103" s="51" t="str">
        <f t="shared" si="208"/>
        <v/>
      </c>
      <c r="EC103" s="51" t="str">
        <f t="shared" si="209"/>
        <v/>
      </c>
      <c r="ED103" s="51" t="str">
        <f t="shared" si="210"/>
        <v/>
      </c>
      <c r="EE103" s="51" t="str">
        <f t="shared" si="211"/>
        <v/>
      </c>
    </row>
    <row r="104" spans="1:135" ht="11.25" customHeight="1">
      <c r="A104" s="21"/>
      <c r="B104" s="21"/>
      <c r="C104" s="21"/>
      <c r="D104" s="21"/>
      <c r="E104" s="63"/>
      <c r="F104" s="63"/>
      <c r="G104" s="31"/>
      <c r="H104" s="31"/>
      <c r="J104" s="42"/>
      <c r="K104" s="43"/>
      <c r="L104" s="54"/>
      <c r="M104" s="34"/>
      <c r="N104" s="43"/>
      <c r="O104" s="20"/>
      <c r="P104" s="20"/>
      <c r="Q104" s="20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DC104" s="51" t="str">
        <f t="shared" si="183"/>
        <v/>
      </c>
      <c r="DD104" s="51" t="str">
        <f t="shared" si="184"/>
        <v/>
      </c>
      <c r="DE104" s="51" t="str">
        <f t="shared" si="185"/>
        <v/>
      </c>
      <c r="DF104" s="51" t="str">
        <f t="shared" si="186"/>
        <v/>
      </c>
      <c r="DG104" s="51" t="str">
        <f t="shared" si="187"/>
        <v/>
      </c>
      <c r="DH104" s="51" t="str">
        <f t="shared" si="188"/>
        <v/>
      </c>
      <c r="DI104" s="51" t="str">
        <f t="shared" si="189"/>
        <v/>
      </c>
      <c r="DJ104" s="51" t="str">
        <f t="shared" si="190"/>
        <v/>
      </c>
      <c r="DK104" s="51" t="str">
        <f t="shared" si="191"/>
        <v/>
      </c>
      <c r="DL104" s="51" t="str">
        <f t="shared" si="192"/>
        <v/>
      </c>
      <c r="DM104" s="51" t="str">
        <f t="shared" si="193"/>
        <v/>
      </c>
      <c r="DN104" s="51" t="str">
        <f t="shared" si="194"/>
        <v/>
      </c>
      <c r="DO104" s="51" t="str">
        <f t="shared" si="195"/>
        <v/>
      </c>
      <c r="DP104" s="51" t="str">
        <f t="shared" si="196"/>
        <v/>
      </c>
      <c r="DQ104" s="51" t="str">
        <f t="shared" si="197"/>
        <v/>
      </c>
      <c r="DR104" s="51" t="str">
        <f t="shared" si="198"/>
        <v/>
      </c>
      <c r="DS104" s="51" t="str">
        <f t="shared" si="199"/>
        <v/>
      </c>
      <c r="DT104" s="51" t="str">
        <f t="shared" si="200"/>
        <v/>
      </c>
      <c r="DU104" s="51" t="str">
        <f t="shared" si="201"/>
        <v/>
      </c>
      <c r="DV104" s="51" t="str">
        <f t="shared" si="202"/>
        <v/>
      </c>
      <c r="DW104" s="51" t="str">
        <f t="shared" si="203"/>
        <v/>
      </c>
      <c r="DX104" s="51" t="str">
        <f t="shared" si="204"/>
        <v/>
      </c>
      <c r="DY104" s="51" t="str">
        <f t="shared" si="205"/>
        <v/>
      </c>
      <c r="DZ104" s="51" t="str">
        <f t="shared" si="206"/>
        <v/>
      </c>
      <c r="EA104" s="51" t="str">
        <f t="shared" si="207"/>
        <v/>
      </c>
      <c r="EB104" s="51" t="str">
        <f t="shared" si="208"/>
        <v/>
      </c>
      <c r="EC104" s="51" t="str">
        <f t="shared" si="209"/>
        <v/>
      </c>
      <c r="ED104" s="51" t="str">
        <f t="shared" si="210"/>
        <v/>
      </c>
      <c r="EE104" s="51" t="str">
        <f t="shared" si="211"/>
        <v/>
      </c>
    </row>
    <row r="105" spans="1:135" ht="11.25" customHeight="1">
      <c r="A105" s="21"/>
      <c r="B105" s="44"/>
      <c r="C105" s="21"/>
      <c r="D105" s="21"/>
      <c r="E105" s="63"/>
      <c r="F105" s="63"/>
      <c r="G105" s="31"/>
      <c r="H105" s="31"/>
      <c r="J105" s="42"/>
      <c r="K105" s="43"/>
      <c r="L105" s="54"/>
      <c r="M105" s="34"/>
      <c r="N105" s="43"/>
      <c r="O105" s="20"/>
      <c r="P105" s="20"/>
      <c r="Q105" s="20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DC105" s="51" t="str">
        <f t="shared" si="183"/>
        <v/>
      </c>
      <c r="DD105" s="51" t="str">
        <f t="shared" si="184"/>
        <v/>
      </c>
      <c r="DE105" s="51" t="str">
        <f t="shared" si="185"/>
        <v/>
      </c>
      <c r="DF105" s="51" t="str">
        <f t="shared" si="186"/>
        <v/>
      </c>
      <c r="DG105" s="51" t="str">
        <f t="shared" si="187"/>
        <v/>
      </c>
      <c r="DH105" s="51" t="str">
        <f t="shared" si="188"/>
        <v/>
      </c>
      <c r="DI105" s="51" t="str">
        <f t="shared" si="189"/>
        <v/>
      </c>
      <c r="DJ105" s="51" t="str">
        <f t="shared" si="190"/>
        <v/>
      </c>
      <c r="DK105" s="51" t="str">
        <f t="shared" si="191"/>
        <v/>
      </c>
      <c r="DL105" s="51" t="str">
        <f t="shared" si="192"/>
        <v/>
      </c>
      <c r="DM105" s="51" t="str">
        <f t="shared" si="193"/>
        <v/>
      </c>
      <c r="DN105" s="51" t="str">
        <f t="shared" si="194"/>
        <v/>
      </c>
      <c r="DO105" s="51" t="str">
        <f t="shared" si="195"/>
        <v/>
      </c>
      <c r="DP105" s="51" t="str">
        <f t="shared" si="196"/>
        <v/>
      </c>
      <c r="DQ105" s="51" t="str">
        <f t="shared" si="197"/>
        <v/>
      </c>
      <c r="DR105" s="51" t="str">
        <f t="shared" si="198"/>
        <v/>
      </c>
      <c r="DS105" s="51" t="str">
        <f t="shared" si="199"/>
        <v/>
      </c>
      <c r="DT105" s="51" t="str">
        <f t="shared" si="200"/>
        <v/>
      </c>
      <c r="DU105" s="51" t="str">
        <f t="shared" si="201"/>
        <v/>
      </c>
      <c r="DV105" s="51" t="str">
        <f t="shared" si="202"/>
        <v/>
      </c>
      <c r="DW105" s="51" t="str">
        <f t="shared" si="203"/>
        <v/>
      </c>
      <c r="DX105" s="51" t="str">
        <f t="shared" si="204"/>
        <v/>
      </c>
      <c r="DY105" s="51" t="str">
        <f t="shared" si="205"/>
        <v/>
      </c>
      <c r="DZ105" s="51" t="str">
        <f t="shared" si="206"/>
        <v/>
      </c>
      <c r="EA105" s="51" t="str">
        <f t="shared" si="207"/>
        <v/>
      </c>
      <c r="EB105" s="51" t="str">
        <f t="shared" si="208"/>
        <v/>
      </c>
      <c r="EC105" s="51" t="str">
        <f t="shared" si="209"/>
        <v/>
      </c>
      <c r="ED105" s="51" t="str">
        <f t="shared" si="210"/>
        <v/>
      </c>
      <c r="EE105" s="51" t="str">
        <f t="shared" si="211"/>
        <v/>
      </c>
    </row>
    <row r="106" spans="1:135" ht="11.25" customHeight="1">
      <c r="A106" s="21"/>
      <c r="B106" s="21"/>
      <c r="C106" s="21"/>
      <c r="D106" s="21"/>
      <c r="E106" s="63"/>
      <c r="F106" s="63"/>
      <c r="G106" s="31"/>
      <c r="H106" s="31"/>
      <c r="J106" s="42"/>
      <c r="K106" s="43"/>
      <c r="L106" s="54"/>
      <c r="M106" s="34"/>
      <c r="N106" s="43"/>
      <c r="O106" s="20"/>
      <c r="P106" s="20"/>
      <c r="Q106" s="20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DC106" s="51" t="str">
        <f t="shared" si="183"/>
        <v/>
      </c>
      <c r="DD106" s="51" t="str">
        <f t="shared" si="184"/>
        <v/>
      </c>
      <c r="DE106" s="51" t="str">
        <f t="shared" si="185"/>
        <v/>
      </c>
      <c r="DF106" s="51" t="str">
        <f t="shared" si="186"/>
        <v/>
      </c>
      <c r="DG106" s="51" t="str">
        <f t="shared" si="187"/>
        <v/>
      </c>
      <c r="DH106" s="51" t="str">
        <f t="shared" si="188"/>
        <v/>
      </c>
      <c r="DI106" s="51" t="str">
        <f t="shared" si="189"/>
        <v/>
      </c>
      <c r="DJ106" s="51" t="str">
        <f t="shared" si="190"/>
        <v/>
      </c>
      <c r="DK106" s="51" t="str">
        <f t="shared" si="191"/>
        <v/>
      </c>
      <c r="DL106" s="51" t="str">
        <f t="shared" si="192"/>
        <v/>
      </c>
      <c r="DM106" s="51" t="str">
        <f t="shared" si="193"/>
        <v/>
      </c>
      <c r="DN106" s="51" t="str">
        <f t="shared" si="194"/>
        <v/>
      </c>
      <c r="DO106" s="51" t="str">
        <f t="shared" si="195"/>
        <v/>
      </c>
      <c r="DP106" s="51" t="str">
        <f t="shared" si="196"/>
        <v/>
      </c>
      <c r="DQ106" s="51" t="str">
        <f t="shared" si="197"/>
        <v/>
      </c>
      <c r="DR106" s="51" t="str">
        <f t="shared" si="198"/>
        <v/>
      </c>
      <c r="DS106" s="51" t="str">
        <f t="shared" si="199"/>
        <v/>
      </c>
      <c r="DT106" s="51" t="str">
        <f t="shared" si="200"/>
        <v/>
      </c>
      <c r="DU106" s="51" t="str">
        <f t="shared" si="201"/>
        <v/>
      </c>
      <c r="DV106" s="51" t="str">
        <f t="shared" si="202"/>
        <v/>
      </c>
      <c r="DW106" s="51" t="str">
        <f t="shared" si="203"/>
        <v/>
      </c>
      <c r="DX106" s="51" t="str">
        <f t="shared" si="204"/>
        <v/>
      </c>
      <c r="DY106" s="51" t="str">
        <f t="shared" si="205"/>
        <v/>
      </c>
      <c r="DZ106" s="51" t="str">
        <f t="shared" si="206"/>
        <v/>
      </c>
      <c r="EA106" s="51" t="str">
        <f t="shared" si="207"/>
        <v/>
      </c>
      <c r="EB106" s="51" t="str">
        <f t="shared" si="208"/>
        <v/>
      </c>
      <c r="EC106" s="51" t="str">
        <f t="shared" si="209"/>
        <v/>
      </c>
      <c r="ED106" s="51" t="str">
        <f t="shared" si="210"/>
        <v/>
      </c>
      <c r="EE106" s="51" t="str">
        <f t="shared" si="211"/>
        <v/>
      </c>
    </row>
    <row r="107" spans="1:135" ht="11.25" customHeight="1">
      <c r="A107" s="21"/>
      <c r="B107" s="21"/>
      <c r="C107" s="21"/>
      <c r="D107" s="21"/>
      <c r="E107" s="63"/>
      <c r="F107" s="63"/>
      <c r="G107" s="31"/>
      <c r="H107" s="31"/>
      <c r="J107" s="42"/>
      <c r="K107" s="43"/>
      <c r="L107" s="54"/>
      <c r="M107" s="34"/>
      <c r="N107" s="43"/>
      <c r="O107" s="20"/>
      <c r="P107" s="20"/>
      <c r="Q107" s="20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DC107" s="51" t="str">
        <f t="shared" ref="DC107:DC138" si="241">IF(Q168=1977,IF($E168=0,"",$E168),"")</f>
        <v/>
      </c>
      <c r="DD107" s="51" t="str">
        <f t="shared" ref="DD107:DD138" si="242">IF(Q168=1978,IF($E168=0,"",$E168),"")</f>
        <v/>
      </c>
      <c r="DE107" s="51" t="str">
        <f t="shared" ref="DE107:DE138" si="243">IF(Q168=1979,IF($E168=0,"",$E168),"")</f>
        <v/>
      </c>
      <c r="DF107" s="51" t="str">
        <f t="shared" ref="DF107:DF138" si="244">IF(Q168=1980,IF($E168=0,"",$E168),"")</f>
        <v/>
      </c>
      <c r="DG107" s="51" t="str">
        <f t="shared" ref="DG107:DG138" si="245">IF(Q168=1981,IF($E168=0,"",$E168),"")</f>
        <v/>
      </c>
      <c r="DH107" s="51" t="str">
        <f t="shared" ref="DH107:DH138" si="246">IF(Q168=1982,IF($E168=0,"",$E168),"")</f>
        <v/>
      </c>
      <c r="DI107" s="51" t="str">
        <f t="shared" ref="DI107:DI138" si="247">IF(Q168=1983,IF($E168=0,"",$E168),"")</f>
        <v/>
      </c>
      <c r="DJ107" s="51" t="str">
        <f t="shared" ref="DJ107:DJ138" si="248">IF(Q168=1984,IF($E168=0,"",$E168),"")</f>
        <v/>
      </c>
      <c r="DK107" s="51" t="str">
        <f t="shared" ref="DK107:DK138" si="249">IF(Q168=1985,IF($E168=0,"",$E168),"")</f>
        <v/>
      </c>
      <c r="DL107" s="51" t="str">
        <f t="shared" ref="DL107:DL138" si="250">IF(Q168=1986,IF($E168=0,"",$E168),"")</f>
        <v/>
      </c>
      <c r="DM107" s="51" t="str">
        <f t="shared" ref="DM107:DM138" si="251">IF(Q168=1987,IF($E168=0,"",$E168),"")</f>
        <v/>
      </c>
      <c r="DN107" s="51" t="str">
        <f t="shared" ref="DN107:DN138" si="252">IF(Q168=1988,IF($E168=0,"",$E168),"")</f>
        <v/>
      </c>
      <c r="DO107" s="51" t="str">
        <f t="shared" ref="DO107:DO138" si="253">IF(Q168=1989,IF($E168=0,"",$E168),"")</f>
        <v/>
      </c>
      <c r="DP107" s="51" t="str">
        <f t="shared" ref="DP107:DP138" si="254">IF(Q168=1990,IF($E168=0,"",$E168),"")</f>
        <v/>
      </c>
      <c r="DQ107" s="51" t="str">
        <f t="shared" ref="DQ107:DQ138" si="255">IF(Q168=1991,IF($E168=0,"",$E168),"")</f>
        <v/>
      </c>
      <c r="DR107" s="51" t="str">
        <f t="shared" ref="DR107:DR138" si="256">IF(Q168=1992,IF($E168=0,"",$E168),"")</f>
        <v/>
      </c>
      <c r="DS107" s="51" t="str">
        <f t="shared" ref="DS107:DS138" si="257">IF(Q168=1993,IF($E168=0,"",$E168),"")</f>
        <v/>
      </c>
      <c r="DT107" s="51" t="str">
        <f t="shared" ref="DT107:DT138" si="258">IF(Q168=1994,IF($E168=0,"",$E168),"")</f>
        <v/>
      </c>
      <c r="DU107" s="51" t="str">
        <f t="shared" ref="DU107:DU138" si="259">IF(Q168=1995,IF($E168=0,"",$E168),"")</f>
        <v/>
      </c>
      <c r="DV107" s="51" t="str">
        <f t="shared" ref="DV107:DV138" si="260">IF(Q168=1996,IF($E168=0,"",$E168),"")</f>
        <v/>
      </c>
      <c r="DW107" s="51" t="str">
        <f t="shared" ref="DW107:DW138" si="261">IF(Q168=1997,IF($E168=0,"",$E168),"")</f>
        <v/>
      </c>
      <c r="DX107" s="51" t="str">
        <f t="shared" ref="DX107:DX138" si="262">IF(Q168=1998,IF($E168=0,"",$E168),"")</f>
        <v/>
      </c>
      <c r="DY107" s="51" t="str">
        <f t="shared" ref="DY107:DY138" si="263">IF(Q168=1999,IF($E168=0,"",$E168),"")</f>
        <v/>
      </c>
      <c r="DZ107" s="51" t="str">
        <f t="shared" ref="DZ107:DZ138" si="264">IF(Q168=2000,IF($E168=0,"",$E168),"")</f>
        <v/>
      </c>
      <c r="EA107" s="51" t="str">
        <f t="shared" ref="EA107:EA138" si="265">IF(Q168=2001,IF($E168=0,"",$E168),"")</f>
        <v/>
      </c>
      <c r="EB107" s="51" t="str">
        <f t="shared" ref="EB107:EB138" si="266">IF(Q168=2002,IF($E168=0,"",$E168),"")</f>
        <v/>
      </c>
      <c r="EC107" s="51" t="str">
        <f t="shared" ref="EC107:EC138" si="267">IF(Q168=2003,IF($E168=0,"",$E168),"")</f>
        <v/>
      </c>
      <c r="ED107" s="51" t="str">
        <f t="shared" ref="ED107:ED138" si="268">IF(Q168=2004,IF($E168=0,"",$E168),"")</f>
        <v/>
      </c>
      <c r="EE107" s="51" t="str">
        <f t="shared" ref="EE107:EE138" si="269">IF(Q168=2005,IF($E168=0,"",$E168),"")</f>
        <v/>
      </c>
    </row>
    <row r="108" spans="1:135" ht="11.25" customHeight="1">
      <c r="A108" s="21"/>
      <c r="B108" s="21"/>
      <c r="C108" s="21"/>
      <c r="D108" s="21"/>
      <c r="E108" s="63"/>
      <c r="F108" s="63"/>
      <c r="G108" s="31"/>
      <c r="H108" s="31"/>
      <c r="J108" s="42"/>
      <c r="K108" s="43"/>
      <c r="L108" s="54"/>
      <c r="M108" s="34"/>
      <c r="N108" s="43"/>
      <c r="O108" s="20"/>
      <c r="P108" s="20"/>
      <c r="Q108" s="20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DC108" s="51" t="str">
        <f t="shared" si="241"/>
        <v/>
      </c>
      <c r="DD108" s="51" t="str">
        <f t="shared" si="242"/>
        <v/>
      </c>
      <c r="DE108" s="51" t="str">
        <f t="shared" si="243"/>
        <v/>
      </c>
      <c r="DF108" s="51" t="str">
        <f t="shared" si="244"/>
        <v/>
      </c>
      <c r="DG108" s="51" t="str">
        <f t="shared" si="245"/>
        <v/>
      </c>
      <c r="DH108" s="51" t="str">
        <f t="shared" si="246"/>
        <v/>
      </c>
      <c r="DI108" s="51" t="str">
        <f t="shared" si="247"/>
        <v/>
      </c>
      <c r="DJ108" s="51" t="str">
        <f t="shared" si="248"/>
        <v/>
      </c>
      <c r="DK108" s="51" t="str">
        <f t="shared" si="249"/>
        <v/>
      </c>
      <c r="DL108" s="51" t="str">
        <f t="shared" si="250"/>
        <v/>
      </c>
      <c r="DM108" s="51" t="str">
        <f t="shared" si="251"/>
        <v/>
      </c>
      <c r="DN108" s="51" t="str">
        <f t="shared" si="252"/>
        <v/>
      </c>
      <c r="DO108" s="51" t="str">
        <f t="shared" si="253"/>
        <v/>
      </c>
      <c r="DP108" s="51" t="str">
        <f t="shared" si="254"/>
        <v/>
      </c>
      <c r="DQ108" s="51" t="str">
        <f t="shared" si="255"/>
        <v/>
      </c>
      <c r="DR108" s="51" t="str">
        <f t="shared" si="256"/>
        <v/>
      </c>
      <c r="DS108" s="51" t="str">
        <f t="shared" si="257"/>
        <v/>
      </c>
      <c r="DT108" s="51" t="str">
        <f t="shared" si="258"/>
        <v/>
      </c>
      <c r="DU108" s="51" t="str">
        <f t="shared" si="259"/>
        <v/>
      </c>
      <c r="DV108" s="51" t="str">
        <f t="shared" si="260"/>
        <v/>
      </c>
      <c r="DW108" s="51" t="str">
        <f t="shared" si="261"/>
        <v/>
      </c>
      <c r="DX108" s="51" t="str">
        <f t="shared" si="262"/>
        <v/>
      </c>
      <c r="DY108" s="51" t="str">
        <f t="shared" si="263"/>
        <v/>
      </c>
      <c r="DZ108" s="51" t="str">
        <f t="shared" si="264"/>
        <v/>
      </c>
      <c r="EA108" s="51" t="str">
        <f t="shared" si="265"/>
        <v/>
      </c>
      <c r="EB108" s="51" t="str">
        <f t="shared" si="266"/>
        <v/>
      </c>
      <c r="EC108" s="51" t="str">
        <f t="shared" si="267"/>
        <v/>
      </c>
      <c r="ED108" s="51" t="str">
        <f t="shared" si="268"/>
        <v/>
      </c>
      <c r="EE108" s="51" t="str">
        <f t="shared" si="269"/>
        <v/>
      </c>
    </row>
    <row r="109" spans="1:135" ht="11.25" customHeight="1">
      <c r="A109" s="21"/>
      <c r="B109" s="21"/>
      <c r="C109" s="21"/>
      <c r="D109" s="21"/>
      <c r="E109" s="63"/>
      <c r="F109" s="63"/>
      <c r="G109" s="31"/>
      <c r="H109" s="31"/>
      <c r="J109" s="42"/>
      <c r="K109" s="43"/>
      <c r="L109" s="54"/>
      <c r="M109" s="34"/>
      <c r="N109" s="43"/>
      <c r="O109" s="20"/>
      <c r="P109" s="20"/>
      <c r="Q109" s="20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DC109" s="51" t="str">
        <f t="shared" si="241"/>
        <v/>
      </c>
      <c r="DD109" s="51" t="str">
        <f t="shared" si="242"/>
        <v/>
      </c>
      <c r="DE109" s="51" t="str">
        <f t="shared" si="243"/>
        <v/>
      </c>
      <c r="DF109" s="51" t="str">
        <f t="shared" si="244"/>
        <v/>
      </c>
      <c r="DG109" s="51" t="str">
        <f t="shared" si="245"/>
        <v/>
      </c>
      <c r="DH109" s="51" t="str">
        <f t="shared" si="246"/>
        <v/>
      </c>
      <c r="DI109" s="51" t="str">
        <f t="shared" si="247"/>
        <v/>
      </c>
      <c r="DJ109" s="51" t="str">
        <f t="shared" si="248"/>
        <v/>
      </c>
      <c r="DK109" s="51" t="str">
        <f t="shared" si="249"/>
        <v/>
      </c>
      <c r="DL109" s="51" t="str">
        <f t="shared" si="250"/>
        <v/>
      </c>
      <c r="DM109" s="51" t="str">
        <f t="shared" si="251"/>
        <v/>
      </c>
      <c r="DN109" s="51" t="str">
        <f t="shared" si="252"/>
        <v/>
      </c>
      <c r="DO109" s="51" t="str">
        <f t="shared" si="253"/>
        <v/>
      </c>
      <c r="DP109" s="51" t="str">
        <f t="shared" si="254"/>
        <v/>
      </c>
      <c r="DQ109" s="51" t="str">
        <f t="shared" si="255"/>
        <v/>
      </c>
      <c r="DR109" s="51" t="str">
        <f t="shared" si="256"/>
        <v/>
      </c>
      <c r="DS109" s="51" t="str">
        <f t="shared" si="257"/>
        <v/>
      </c>
      <c r="DT109" s="51" t="str">
        <f t="shared" si="258"/>
        <v/>
      </c>
      <c r="DU109" s="51" t="str">
        <f t="shared" si="259"/>
        <v/>
      </c>
      <c r="DV109" s="51" t="str">
        <f t="shared" si="260"/>
        <v/>
      </c>
      <c r="DW109" s="51" t="str">
        <f t="shared" si="261"/>
        <v/>
      </c>
      <c r="DX109" s="51" t="str">
        <f t="shared" si="262"/>
        <v/>
      </c>
      <c r="DY109" s="51" t="str">
        <f t="shared" si="263"/>
        <v/>
      </c>
      <c r="DZ109" s="51" t="str">
        <f t="shared" si="264"/>
        <v/>
      </c>
      <c r="EA109" s="51" t="str">
        <f t="shared" si="265"/>
        <v/>
      </c>
      <c r="EB109" s="51" t="str">
        <f t="shared" si="266"/>
        <v/>
      </c>
      <c r="EC109" s="51" t="str">
        <f t="shared" si="267"/>
        <v/>
      </c>
      <c r="ED109" s="51" t="str">
        <f t="shared" si="268"/>
        <v/>
      </c>
      <c r="EE109" s="51" t="str">
        <f t="shared" si="269"/>
        <v/>
      </c>
    </row>
    <row r="110" spans="1:135" ht="11.25" customHeight="1">
      <c r="A110" s="21"/>
      <c r="B110" s="21"/>
      <c r="C110" s="21"/>
      <c r="D110" s="21"/>
      <c r="E110" s="63"/>
      <c r="F110" s="63"/>
      <c r="G110" s="31"/>
      <c r="H110" s="31"/>
      <c r="J110" s="42"/>
      <c r="K110" s="43"/>
      <c r="L110" s="54"/>
      <c r="M110" s="34"/>
      <c r="N110" s="43"/>
      <c r="O110" s="20"/>
      <c r="P110" s="20"/>
      <c r="Q110" s="20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DC110" s="51" t="str">
        <f t="shared" si="241"/>
        <v/>
      </c>
      <c r="DD110" s="51" t="str">
        <f t="shared" si="242"/>
        <v/>
      </c>
      <c r="DE110" s="51" t="str">
        <f t="shared" si="243"/>
        <v/>
      </c>
      <c r="DF110" s="51" t="str">
        <f t="shared" si="244"/>
        <v/>
      </c>
      <c r="DG110" s="51" t="str">
        <f t="shared" si="245"/>
        <v/>
      </c>
      <c r="DH110" s="51" t="str">
        <f t="shared" si="246"/>
        <v/>
      </c>
      <c r="DI110" s="51" t="str">
        <f t="shared" si="247"/>
        <v/>
      </c>
      <c r="DJ110" s="51" t="str">
        <f t="shared" si="248"/>
        <v/>
      </c>
      <c r="DK110" s="51" t="str">
        <f t="shared" si="249"/>
        <v/>
      </c>
      <c r="DL110" s="51" t="str">
        <f t="shared" si="250"/>
        <v/>
      </c>
      <c r="DM110" s="51" t="str">
        <f t="shared" si="251"/>
        <v/>
      </c>
      <c r="DN110" s="51" t="str">
        <f t="shared" si="252"/>
        <v/>
      </c>
      <c r="DO110" s="51" t="str">
        <f t="shared" si="253"/>
        <v/>
      </c>
      <c r="DP110" s="51" t="str">
        <f t="shared" si="254"/>
        <v/>
      </c>
      <c r="DQ110" s="51" t="str">
        <f t="shared" si="255"/>
        <v/>
      </c>
      <c r="DR110" s="51" t="str">
        <f t="shared" si="256"/>
        <v/>
      </c>
      <c r="DS110" s="51" t="str">
        <f t="shared" si="257"/>
        <v/>
      </c>
      <c r="DT110" s="51" t="str">
        <f t="shared" si="258"/>
        <v/>
      </c>
      <c r="DU110" s="51" t="str">
        <f t="shared" si="259"/>
        <v/>
      </c>
      <c r="DV110" s="51" t="str">
        <f t="shared" si="260"/>
        <v/>
      </c>
      <c r="DW110" s="51" t="str">
        <f t="shared" si="261"/>
        <v/>
      </c>
      <c r="DX110" s="51" t="str">
        <f t="shared" si="262"/>
        <v/>
      </c>
      <c r="DY110" s="51" t="str">
        <f t="shared" si="263"/>
        <v/>
      </c>
      <c r="DZ110" s="51" t="str">
        <f t="shared" si="264"/>
        <v/>
      </c>
      <c r="EA110" s="51" t="str">
        <f t="shared" si="265"/>
        <v/>
      </c>
      <c r="EB110" s="51" t="str">
        <f t="shared" si="266"/>
        <v/>
      </c>
      <c r="EC110" s="51" t="str">
        <f t="shared" si="267"/>
        <v/>
      </c>
      <c r="ED110" s="51" t="str">
        <f t="shared" si="268"/>
        <v/>
      </c>
      <c r="EE110" s="51" t="str">
        <f t="shared" si="269"/>
        <v/>
      </c>
    </row>
    <row r="111" spans="1:135" ht="11.25" customHeight="1">
      <c r="A111" s="21"/>
      <c r="B111" s="21"/>
      <c r="C111" s="21"/>
      <c r="D111" s="21"/>
      <c r="E111" s="63"/>
      <c r="F111" s="63"/>
      <c r="G111" s="31"/>
      <c r="H111" s="31"/>
      <c r="J111" s="42"/>
      <c r="K111" s="43"/>
      <c r="L111" s="54"/>
      <c r="M111" s="34"/>
      <c r="N111" s="43"/>
      <c r="O111" s="20"/>
      <c r="P111" s="20"/>
      <c r="Q111" s="20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DC111" s="51" t="str">
        <f t="shared" si="241"/>
        <v/>
      </c>
      <c r="DD111" s="51" t="str">
        <f t="shared" si="242"/>
        <v/>
      </c>
      <c r="DE111" s="51" t="str">
        <f t="shared" si="243"/>
        <v/>
      </c>
      <c r="DF111" s="51" t="str">
        <f t="shared" si="244"/>
        <v/>
      </c>
      <c r="DG111" s="51" t="str">
        <f t="shared" si="245"/>
        <v/>
      </c>
      <c r="DH111" s="51" t="str">
        <f t="shared" si="246"/>
        <v/>
      </c>
      <c r="DI111" s="51" t="str">
        <f t="shared" si="247"/>
        <v/>
      </c>
      <c r="DJ111" s="51" t="str">
        <f t="shared" si="248"/>
        <v/>
      </c>
      <c r="DK111" s="51" t="str">
        <f t="shared" si="249"/>
        <v/>
      </c>
      <c r="DL111" s="51" t="str">
        <f t="shared" si="250"/>
        <v/>
      </c>
      <c r="DM111" s="51" t="str">
        <f t="shared" si="251"/>
        <v/>
      </c>
      <c r="DN111" s="51" t="str">
        <f t="shared" si="252"/>
        <v/>
      </c>
      <c r="DO111" s="51" t="str">
        <f t="shared" si="253"/>
        <v/>
      </c>
      <c r="DP111" s="51" t="str">
        <f t="shared" si="254"/>
        <v/>
      </c>
      <c r="DQ111" s="51" t="str">
        <f t="shared" si="255"/>
        <v/>
      </c>
      <c r="DR111" s="51" t="str">
        <f t="shared" si="256"/>
        <v/>
      </c>
      <c r="DS111" s="51" t="str">
        <f t="shared" si="257"/>
        <v/>
      </c>
      <c r="DT111" s="51" t="str">
        <f t="shared" si="258"/>
        <v/>
      </c>
      <c r="DU111" s="51" t="str">
        <f t="shared" si="259"/>
        <v/>
      </c>
      <c r="DV111" s="51" t="str">
        <f t="shared" si="260"/>
        <v/>
      </c>
      <c r="DW111" s="51" t="str">
        <f t="shared" si="261"/>
        <v/>
      </c>
      <c r="DX111" s="51" t="str">
        <f t="shared" si="262"/>
        <v/>
      </c>
      <c r="DY111" s="51" t="str">
        <f t="shared" si="263"/>
        <v/>
      </c>
      <c r="DZ111" s="51" t="str">
        <f t="shared" si="264"/>
        <v/>
      </c>
      <c r="EA111" s="51" t="str">
        <f t="shared" si="265"/>
        <v/>
      </c>
      <c r="EB111" s="51" t="str">
        <f t="shared" si="266"/>
        <v/>
      </c>
      <c r="EC111" s="51" t="str">
        <f t="shared" si="267"/>
        <v/>
      </c>
      <c r="ED111" s="51" t="str">
        <f t="shared" si="268"/>
        <v/>
      </c>
      <c r="EE111" s="51" t="str">
        <f t="shared" si="269"/>
        <v/>
      </c>
    </row>
    <row r="112" spans="1:135" ht="11.25" customHeight="1">
      <c r="A112" s="21"/>
      <c r="B112" s="21"/>
      <c r="C112" s="21"/>
      <c r="D112" s="21"/>
      <c r="E112" s="63"/>
      <c r="F112" s="63"/>
      <c r="G112" s="31"/>
      <c r="H112" s="31"/>
      <c r="J112" s="42"/>
      <c r="K112" s="43"/>
      <c r="L112" s="54"/>
      <c r="M112" s="34"/>
      <c r="N112" s="43"/>
      <c r="O112" s="20"/>
      <c r="P112" s="20"/>
      <c r="Q112" s="20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DC112" s="51" t="str">
        <f t="shared" si="241"/>
        <v/>
      </c>
      <c r="DD112" s="51" t="str">
        <f t="shared" si="242"/>
        <v/>
      </c>
      <c r="DE112" s="51" t="str">
        <f t="shared" si="243"/>
        <v/>
      </c>
      <c r="DF112" s="51" t="str">
        <f t="shared" si="244"/>
        <v/>
      </c>
      <c r="DG112" s="51" t="str">
        <f t="shared" si="245"/>
        <v/>
      </c>
      <c r="DH112" s="51" t="str">
        <f t="shared" si="246"/>
        <v/>
      </c>
      <c r="DI112" s="51" t="str">
        <f t="shared" si="247"/>
        <v/>
      </c>
      <c r="DJ112" s="51" t="str">
        <f t="shared" si="248"/>
        <v/>
      </c>
      <c r="DK112" s="51" t="str">
        <f t="shared" si="249"/>
        <v/>
      </c>
      <c r="DL112" s="51" t="str">
        <f t="shared" si="250"/>
        <v/>
      </c>
      <c r="DM112" s="51" t="str">
        <f t="shared" si="251"/>
        <v/>
      </c>
      <c r="DN112" s="51" t="str">
        <f t="shared" si="252"/>
        <v/>
      </c>
      <c r="DO112" s="51" t="str">
        <f t="shared" si="253"/>
        <v/>
      </c>
      <c r="DP112" s="51" t="str">
        <f t="shared" si="254"/>
        <v/>
      </c>
      <c r="DQ112" s="51" t="str">
        <f t="shared" si="255"/>
        <v/>
      </c>
      <c r="DR112" s="51" t="str">
        <f t="shared" si="256"/>
        <v/>
      </c>
      <c r="DS112" s="51" t="str">
        <f t="shared" si="257"/>
        <v/>
      </c>
      <c r="DT112" s="51" t="str">
        <f t="shared" si="258"/>
        <v/>
      </c>
      <c r="DU112" s="51" t="str">
        <f t="shared" si="259"/>
        <v/>
      </c>
      <c r="DV112" s="51" t="str">
        <f t="shared" si="260"/>
        <v/>
      </c>
      <c r="DW112" s="51" t="str">
        <f t="shared" si="261"/>
        <v/>
      </c>
      <c r="DX112" s="51" t="str">
        <f t="shared" si="262"/>
        <v/>
      </c>
      <c r="DY112" s="51" t="str">
        <f t="shared" si="263"/>
        <v/>
      </c>
      <c r="DZ112" s="51" t="str">
        <f t="shared" si="264"/>
        <v/>
      </c>
      <c r="EA112" s="51" t="str">
        <f t="shared" si="265"/>
        <v/>
      </c>
      <c r="EB112" s="51" t="str">
        <f t="shared" si="266"/>
        <v/>
      </c>
      <c r="EC112" s="51" t="str">
        <f t="shared" si="267"/>
        <v/>
      </c>
      <c r="ED112" s="51" t="str">
        <f t="shared" si="268"/>
        <v/>
      </c>
      <c r="EE112" s="51" t="str">
        <f t="shared" si="269"/>
        <v/>
      </c>
    </row>
    <row r="113" spans="1:135" ht="11.25" customHeight="1">
      <c r="A113" s="21"/>
      <c r="B113" s="21"/>
      <c r="C113" s="21"/>
      <c r="D113" s="21"/>
      <c r="E113" s="63"/>
      <c r="F113" s="63"/>
      <c r="G113" s="31"/>
      <c r="H113" s="31"/>
      <c r="J113" s="42"/>
      <c r="K113" s="43"/>
      <c r="L113" s="54"/>
      <c r="M113" s="34"/>
      <c r="N113" s="43"/>
      <c r="O113" s="20"/>
      <c r="P113" s="20"/>
      <c r="Q113" s="20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DC113" s="51" t="str">
        <f t="shared" si="241"/>
        <v/>
      </c>
      <c r="DD113" s="51" t="str">
        <f t="shared" si="242"/>
        <v/>
      </c>
      <c r="DE113" s="51" t="str">
        <f t="shared" si="243"/>
        <v/>
      </c>
      <c r="DF113" s="51" t="str">
        <f t="shared" si="244"/>
        <v/>
      </c>
      <c r="DG113" s="51" t="str">
        <f t="shared" si="245"/>
        <v/>
      </c>
      <c r="DH113" s="51" t="str">
        <f t="shared" si="246"/>
        <v/>
      </c>
      <c r="DI113" s="51" t="str">
        <f t="shared" si="247"/>
        <v/>
      </c>
      <c r="DJ113" s="51" t="str">
        <f t="shared" si="248"/>
        <v/>
      </c>
      <c r="DK113" s="51" t="str">
        <f t="shared" si="249"/>
        <v/>
      </c>
      <c r="DL113" s="51" t="str">
        <f t="shared" si="250"/>
        <v/>
      </c>
      <c r="DM113" s="51" t="str">
        <f t="shared" si="251"/>
        <v/>
      </c>
      <c r="DN113" s="51" t="str">
        <f t="shared" si="252"/>
        <v/>
      </c>
      <c r="DO113" s="51" t="str">
        <f t="shared" si="253"/>
        <v/>
      </c>
      <c r="DP113" s="51" t="str">
        <f t="shared" si="254"/>
        <v/>
      </c>
      <c r="DQ113" s="51" t="str">
        <f t="shared" si="255"/>
        <v/>
      </c>
      <c r="DR113" s="51" t="str">
        <f t="shared" si="256"/>
        <v/>
      </c>
      <c r="DS113" s="51" t="str">
        <f t="shared" si="257"/>
        <v/>
      </c>
      <c r="DT113" s="51" t="str">
        <f t="shared" si="258"/>
        <v/>
      </c>
      <c r="DU113" s="51" t="str">
        <f t="shared" si="259"/>
        <v/>
      </c>
      <c r="DV113" s="51" t="str">
        <f t="shared" si="260"/>
        <v/>
      </c>
      <c r="DW113" s="51" t="str">
        <f t="shared" si="261"/>
        <v/>
      </c>
      <c r="DX113" s="51" t="str">
        <f t="shared" si="262"/>
        <v/>
      </c>
      <c r="DY113" s="51" t="str">
        <f t="shared" si="263"/>
        <v/>
      </c>
      <c r="DZ113" s="51" t="str">
        <f t="shared" si="264"/>
        <v/>
      </c>
      <c r="EA113" s="51" t="str">
        <f t="shared" si="265"/>
        <v/>
      </c>
      <c r="EB113" s="51" t="str">
        <f t="shared" si="266"/>
        <v/>
      </c>
      <c r="EC113" s="51" t="str">
        <f t="shared" si="267"/>
        <v/>
      </c>
      <c r="ED113" s="51" t="str">
        <f t="shared" si="268"/>
        <v/>
      </c>
      <c r="EE113" s="51" t="str">
        <f t="shared" si="269"/>
        <v/>
      </c>
    </row>
    <row r="114" spans="1:135" ht="11.25" customHeight="1">
      <c r="A114" s="21"/>
      <c r="B114" s="21"/>
      <c r="C114" s="21"/>
      <c r="D114" s="21"/>
      <c r="E114" s="63"/>
      <c r="F114" s="63"/>
      <c r="G114" s="31"/>
      <c r="H114" s="31"/>
      <c r="J114" s="42"/>
      <c r="K114" s="43"/>
      <c r="L114" s="54"/>
      <c r="M114" s="34"/>
      <c r="N114" s="43"/>
      <c r="O114" s="20"/>
      <c r="P114" s="20"/>
      <c r="Q114" s="20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DC114" s="51" t="str">
        <f t="shared" si="241"/>
        <v/>
      </c>
      <c r="DD114" s="51" t="str">
        <f t="shared" si="242"/>
        <v/>
      </c>
      <c r="DE114" s="51" t="str">
        <f t="shared" si="243"/>
        <v/>
      </c>
      <c r="DF114" s="51" t="str">
        <f t="shared" si="244"/>
        <v/>
      </c>
      <c r="DG114" s="51" t="str">
        <f t="shared" si="245"/>
        <v/>
      </c>
      <c r="DH114" s="51" t="str">
        <f t="shared" si="246"/>
        <v/>
      </c>
      <c r="DI114" s="51" t="str">
        <f t="shared" si="247"/>
        <v/>
      </c>
      <c r="DJ114" s="51" t="str">
        <f t="shared" si="248"/>
        <v/>
      </c>
      <c r="DK114" s="51" t="str">
        <f t="shared" si="249"/>
        <v/>
      </c>
      <c r="DL114" s="51" t="str">
        <f t="shared" si="250"/>
        <v/>
      </c>
      <c r="DM114" s="51" t="str">
        <f t="shared" si="251"/>
        <v/>
      </c>
      <c r="DN114" s="51" t="str">
        <f t="shared" si="252"/>
        <v/>
      </c>
      <c r="DO114" s="51" t="str">
        <f t="shared" si="253"/>
        <v/>
      </c>
      <c r="DP114" s="51" t="str">
        <f t="shared" si="254"/>
        <v/>
      </c>
      <c r="DQ114" s="51" t="str">
        <f t="shared" si="255"/>
        <v/>
      </c>
      <c r="DR114" s="51" t="str">
        <f t="shared" si="256"/>
        <v/>
      </c>
      <c r="DS114" s="51" t="str">
        <f t="shared" si="257"/>
        <v/>
      </c>
      <c r="DT114" s="51" t="str">
        <f t="shared" si="258"/>
        <v/>
      </c>
      <c r="DU114" s="51" t="str">
        <f t="shared" si="259"/>
        <v/>
      </c>
      <c r="DV114" s="51" t="str">
        <f t="shared" si="260"/>
        <v/>
      </c>
      <c r="DW114" s="51" t="str">
        <f t="shared" si="261"/>
        <v/>
      </c>
      <c r="DX114" s="51" t="str">
        <f t="shared" si="262"/>
        <v/>
      </c>
      <c r="DY114" s="51" t="str">
        <f t="shared" si="263"/>
        <v/>
      </c>
      <c r="DZ114" s="51" t="str">
        <f t="shared" si="264"/>
        <v/>
      </c>
      <c r="EA114" s="51" t="str">
        <f t="shared" si="265"/>
        <v/>
      </c>
      <c r="EB114" s="51" t="str">
        <f t="shared" si="266"/>
        <v/>
      </c>
      <c r="EC114" s="51" t="str">
        <f t="shared" si="267"/>
        <v/>
      </c>
      <c r="ED114" s="51" t="str">
        <f t="shared" si="268"/>
        <v/>
      </c>
      <c r="EE114" s="51" t="str">
        <f t="shared" si="269"/>
        <v/>
      </c>
    </row>
    <row r="115" spans="1:135" ht="11.25" customHeight="1">
      <c r="A115" s="21"/>
      <c r="B115" s="21"/>
      <c r="C115" s="21"/>
      <c r="D115" s="21"/>
      <c r="E115" s="63"/>
      <c r="F115" s="63"/>
      <c r="G115" s="31"/>
      <c r="H115" s="31"/>
      <c r="J115" s="42"/>
      <c r="K115" s="43"/>
      <c r="L115" s="54"/>
      <c r="M115" s="34"/>
      <c r="N115" s="43"/>
      <c r="O115" s="20"/>
      <c r="P115" s="20"/>
      <c r="Q115" s="20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DC115" s="51" t="str">
        <f t="shared" si="241"/>
        <v/>
      </c>
      <c r="DD115" s="51" t="str">
        <f t="shared" si="242"/>
        <v/>
      </c>
      <c r="DE115" s="51" t="str">
        <f t="shared" si="243"/>
        <v/>
      </c>
      <c r="DF115" s="51" t="str">
        <f t="shared" si="244"/>
        <v/>
      </c>
      <c r="DG115" s="51" t="str">
        <f t="shared" si="245"/>
        <v/>
      </c>
      <c r="DH115" s="51" t="str">
        <f t="shared" si="246"/>
        <v/>
      </c>
      <c r="DI115" s="51" t="str">
        <f t="shared" si="247"/>
        <v/>
      </c>
      <c r="DJ115" s="51" t="str">
        <f t="shared" si="248"/>
        <v/>
      </c>
      <c r="DK115" s="51" t="str">
        <f t="shared" si="249"/>
        <v/>
      </c>
      <c r="DL115" s="51" t="str">
        <f t="shared" si="250"/>
        <v/>
      </c>
      <c r="DM115" s="51" t="str">
        <f t="shared" si="251"/>
        <v/>
      </c>
      <c r="DN115" s="51" t="str">
        <f t="shared" si="252"/>
        <v/>
      </c>
      <c r="DO115" s="51" t="str">
        <f t="shared" si="253"/>
        <v/>
      </c>
      <c r="DP115" s="51" t="str">
        <f t="shared" si="254"/>
        <v/>
      </c>
      <c r="DQ115" s="51" t="str">
        <f t="shared" si="255"/>
        <v/>
      </c>
      <c r="DR115" s="51" t="str">
        <f t="shared" si="256"/>
        <v/>
      </c>
      <c r="DS115" s="51" t="str">
        <f t="shared" si="257"/>
        <v/>
      </c>
      <c r="DT115" s="51" t="str">
        <f t="shared" si="258"/>
        <v/>
      </c>
      <c r="DU115" s="51" t="str">
        <f t="shared" si="259"/>
        <v/>
      </c>
      <c r="DV115" s="51" t="str">
        <f t="shared" si="260"/>
        <v/>
      </c>
      <c r="DW115" s="51" t="str">
        <f t="shared" si="261"/>
        <v/>
      </c>
      <c r="DX115" s="51" t="str">
        <f t="shared" si="262"/>
        <v/>
      </c>
      <c r="DY115" s="51" t="str">
        <f t="shared" si="263"/>
        <v/>
      </c>
      <c r="DZ115" s="51" t="str">
        <f t="shared" si="264"/>
        <v/>
      </c>
      <c r="EA115" s="51" t="str">
        <f t="shared" si="265"/>
        <v/>
      </c>
      <c r="EB115" s="51" t="str">
        <f t="shared" si="266"/>
        <v/>
      </c>
      <c r="EC115" s="51" t="str">
        <f t="shared" si="267"/>
        <v/>
      </c>
      <c r="ED115" s="51" t="str">
        <f t="shared" si="268"/>
        <v/>
      </c>
      <c r="EE115" s="51" t="str">
        <f t="shared" si="269"/>
        <v/>
      </c>
    </row>
    <row r="116" spans="1:135" ht="11.25" customHeight="1">
      <c r="A116" s="21"/>
      <c r="B116" s="21"/>
      <c r="C116" s="21"/>
      <c r="D116" s="21"/>
      <c r="E116" s="63"/>
      <c r="F116" s="63"/>
      <c r="G116" s="31"/>
      <c r="H116" s="31"/>
      <c r="J116" s="42"/>
      <c r="K116" s="43"/>
      <c r="L116" s="54"/>
      <c r="M116" s="34"/>
      <c r="N116" s="43"/>
      <c r="O116" s="20"/>
      <c r="P116" s="20"/>
      <c r="Q116" s="20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DC116" s="51" t="str">
        <f t="shared" si="241"/>
        <v/>
      </c>
      <c r="DD116" s="51" t="str">
        <f t="shared" si="242"/>
        <v/>
      </c>
      <c r="DE116" s="51" t="str">
        <f t="shared" si="243"/>
        <v/>
      </c>
      <c r="DF116" s="51" t="str">
        <f t="shared" si="244"/>
        <v/>
      </c>
      <c r="DG116" s="51" t="str">
        <f t="shared" si="245"/>
        <v/>
      </c>
      <c r="DH116" s="51" t="str">
        <f t="shared" si="246"/>
        <v/>
      </c>
      <c r="DI116" s="51" t="str">
        <f t="shared" si="247"/>
        <v/>
      </c>
      <c r="DJ116" s="51" t="str">
        <f t="shared" si="248"/>
        <v/>
      </c>
      <c r="DK116" s="51" t="str">
        <f t="shared" si="249"/>
        <v/>
      </c>
      <c r="DL116" s="51" t="str">
        <f t="shared" si="250"/>
        <v/>
      </c>
      <c r="DM116" s="51" t="str">
        <f t="shared" si="251"/>
        <v/>
      </c>
      <c r="DN116" s="51" t="str">
        <f t="shared" si="252"/>
        <v/>
      </c>
      <c r="DO116" s="51" t="str">
        <f t="shared" si="253"/>
        <v/>
      </c>
      <c r="DP116" s="51" t="str">
        <f t="shared" si="254"/>
        <v/>
      </c>
      <c r="DQ116" s="51" t="str">
        <f t="shared" si="255"/>
        <v/>
      </c>
      <c r="DR116" s="51" t="str">
        <f t="shared" si="256"/>
        <v/>
      </c>
      <c r="DS116" s="51" t="str">
        <f t="shared" si="257"/>
        <v/>
      </c>
      <c r="DT116" s="51" t="str">
        <f t="shared" si="258"/>
        <v/>
      </c>
      <c r="DU116" s="51" t="str">
        <f t="shared" si="259"/>
        <v/>
      </c>
      <c r="DV116" s="51" t="str">
        <f t="shared" si="260"/>
        <v/>
      </c>
      <c r="DW116" s="51" t="str">
        <f t="shared" si="261"/>
        <v/>
      </c>
      <c r="DX116" s="51" t="str">
        <f t="shared" si="262"/>
        <v/>
      </c>
      <c r="DY116" s="51" t="str">
        <f t="shared" si="263"/>
        <v/>
      </c>
      <c r="DZ116" s="51" t="str">
        <f t="shared" si="264"/>
        <v/>
      </c>
      <c r="EA116" s="51" t="str">
        <f t="shared" si="265"/>
        <v/>
      </c>
      <c r="EB116" s="51" t="str">
        <f t="shared" si="266"/>
        <v/>
      </c>
      <c r="EC116" s="51" t="str">
        <f t="shared" si="267"/>
        <v/>
      </c>
      <c r="ED116" s="51" t="str">
        <f t="shared" si="268"/>
        <v/>
      </c>
      <c r="EE116" s="51" t="str">
        <f t="shared" si="269"/>
        <v/>
      </c>
    </row>
    <row r="117" spans="1:135" ht="11.25" customHeight="1">
      <c r="A117" s="21"/>
      <c r="B117" s="21"/>
      <c r="C117" s="21"/>
      <c r="D117" s="21"/>
      <c r="E117" s="63"/>
      <c r="F117" s="63"/>
      <c r="G117" s="31"/>
      <c r="H117" s="31"/>
      <c r="J117" s="42"/>
      <c r="K117" s="43"/>
      <c r="L117" s="54"/>
      <c r="M117" s="34"/>
      <c r="N117" s="43"/>
      <c r="O117" s="20"/>
      <c r="P117" s="20"/>
      <c r="Q117" s="20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DC117" s="51" t="str">
        <f t="shared" si="241"/>
        <v/>
      </c>
      <c r="DD117" s="51" t="str">
        <f t="shared" si="242"/>
        <v/>
      </c>
      <c r="DE117" s="51" t="str">
        <f t="shared" si="243"/>
        <v/>
      </c>
      <c r="DF117" s="51" t="str">
        <f t="shared" si="244"/>
        <v/>
      </c>
      <c r="DG117" s="51" t="str">
        <f t="shared" si="245"/>
        <v/>
      </c>
      <c r="DH117" s="51" t="str">
        <f t="shared" si="246"/>
        <v/>
      </c>
      <c r="DI117" s="51" t="str">
        <f t="shared" si="247"/>
        <v/>
      </c>
      <c r="DJ117" s="51" t="str">
        <f t="shared" si="248"/>
        <v/>
      </c>
      <c r="DK117" s="51" t="str">
        <f t="shared" si="249"/>
        <v/>
      </c>
      <c r="DL117" s="51" t="str">
        <f t="shared" si="250"/>
        <v/>
      </c>
      <c r="DM117" s="51" t="str">
        <f t="shared" si="251"/>
        <v/>
      </c>
      <c r="DN117" s="51" t="str">
        <f t="shared" si="252"/>
        <v/>
      </c>
      <c r="DO117" s="51" t="str">
        <f t="shared" si="253"/>
        <v/>
      </c>
      <c r="DP117" s="51" t="str">
        <f t="shared" si="254"/>
        <v/>
      </c>
      <c r="DQ117" s="51" t="str">
        <f t="shared" si="255"/>
        <v/>
      </c>
      <c r="DR117" s="51" t="str">
        <f t="shared" si="256"/>
        <v/>
      </c>
      <c r="DS117" s="51" t="str">
        <f t="shared" si="257"/>
        <v/>
      </c>
      <c r="DT117" s="51" t="str">
        <f t="shared" si="258"/>
        <v/>
      </c>
      <c r="DU117" s="51" t="str">
        <f t="shared" si="259"/>
        <v/>
      </c>
      <c r="DV117" s="51" t="str">
        <f t="shared" si="260"/>
        <v/>
      </c>
      <c r="DW117" s="51" t="str">
        <f t="shared" si="261"/>
        <v/>
      </c>
      <c r="DX117" s="51" t="str">
        <f t="shared" si="262"/>
        <v/>
      </c>
      <c r="DY117" s="51" t="str">
        <f t="shared" si="263"/>
        <v/>
      </c>
      <c r="DZ117" s="51" t="str">
        <f t="shared" si="264"/>
        <v/>
      </c>
      <c r="EA117" s="51" t="str">
        <f t="shared" si="265"/>
        <v/>
      </c>
      <c r="EB117" s="51" t="str">
        <f t="shared" si="266"/>
        <v/>
      </c>
      <c r="EC117" s="51" t="str">
        <f t="shared" si="267"/>
        <v/>
      </c>
      <c r="ED117" s="51" t="str">
        <f t="shared" si="268"/>
        <v/>
      </c>
      <c r="EE117" s="51" t="str">
        <f t="shared" si="269"/>
        <v/>
      </c>
    </row>
    <row r="118" spans="1:135" ht="11.25" customHeight="1">
      <c r="A118" s="21"/>
      <c r="B118" s="21"/>
      <c r="C118" s="21"/>
      <c r="D118" s="21"/>
      <c r="E118" s="63"/>
      <c r="F118" s="63"/>
      <c r="G118" s="31"/>
      <c r="H118" s="31"/>
      <c r="J118" s="42"/>
      <c r="K118" s="43"/>
      <c r="L118" s="54"/>
      <c r="M118" s="34"/>
      <c r="N118" s="43"/>
      <c r="O118" s="20"/>
      <c r="P118" s="20"/>
      <c r="Q118" s="20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DC118" s="51" t="str">
        <f t="shared" si="241"/>
        <v/>
      </c>
      <c r="DD118" s="51" t="str">
        <f t="shared" si="242"/>
        <v/>
      </c>
      <c r="DE118" s="51" t="str">
        <f t="shared" si="243"/>
        <v/>
      </c>
      <c r="DF118" s="51" t="str">
        <f t="shared" si="244"/>
        <v/>
      </c>
      <c r="DG118" s="51" t="str">
        <f t="shared" si="245"/>
        <v/>
      </c>
      <c r="DH118" s="51" t="str">
        <f t="shared" si="246"/>
        <v/>
      </c>
      <c r="DI118" s="51" t="str">
        <f t="shared" si="247"/>
        <v/>
      </c>
      <c r="DJ118" s="51" t="str">
        <f t="shared" si="248"/>
        <v/>
      </c>
      <c r="DK118" s="51" t="str">
        <f t="shared" si="249"/>
        <v/>
      </c>
      <c r="DL118" s="51" t="str">
        <f t="shared" si="250"/>
        <v/>
      </c>
      <c r="DM118" s="51" t="str">
        <f t="shared" si="251"/>
        <v/>
      </c>
      <c r="DN118" s="51" t="str">
        <f t="shared" si="252"/>
        <v/>
      </c>
      <c r="DO118" s="51" t="str">
        <f t="shared" si="253"/>
        <v/>
      </c>
      <c r="DP118" s="51" t="str">
        <f t="shared" si="254"/>
        <v/>
      </c>
      <c r="DQ118" s="51" t="str">
        <f t="shared" si="255"/>
        <v/>
      </c>
      <c r="DR118" s="51" t="str">
        <f t="shared" si="256"/>
        <v/>
      </c>
      <c r="DS118" s="51" t="str">
        <f t="shared" si="257"/>
        <v/>
      </c>
      <c r="DT118" s="51" t="str">
        <f t="shared" si="258"/>
        <v/>
      </c>
      <c r="DU118" s="51" t="str">
        <f t="shared" si="259"/>
        <v/>
      </c>
      <c r="DV118" s="51" t="str">
        <f t="shared" si="260"/>
        <v/>
      </c>
      <c r="DW118" s="51" t="str">
        <f t="shared" si="261"/>
        <v/>
      </c>
      <c r="DX118" s="51" t="str">
        <f t="shared" si="262"/>
        <v/>
      </c>
      <c r="DY118" s="51" t="str">
        <f t="shared" si="263"/>
        <v/>
      </c>
      <c r="DZ118" s="51" t="str">
        <f t="shared" si="264"/>
        <v/>
      </c>
      <c r="EA118" s="51" t="str">
        <f t="shared" si="265"/>
        <v/>
      </c>
      <c r="EB118" s="51" t="str">
        <f t="shared" si="266"/>
        <v/>
      </c>
      <c r="EC118" s="51" t="str">
        <f t="shared" si="267"/>
        <v/>
      </c>
      <c r="ED118" s="51" t="str">
        <f t="shared" si="268"/>
        <v/>
      </c>
      <c r="EE118" s="51" t="str">
        <f t="shared" si="269"/>
        <v/>
      </c>
    </row>
    <row r="119" spans="1:135" ht="11.25" customHeight="1">
      <c r="A119" s="21"/>
      <c r="B119" s="21"/>
      <c r="C119" s="21"/>
      <c r="D119" s="21"/>
      <c r="E119" s="63"/>
      <c r="F119" s="63"/>
      <c r="G119" s="31"/>
      <c r="H119" s="31"/>
      <c r="J119" s="42"/>
      <c r="K119" s="43"/>
      <c r="L119" s="54"/>
      <c r="M119" s="34"/>
      <c r="N119" s="43"/>
      <c r="O119" s="20"/>
      <c r="P119" s="20"/>
      <c r="Q119" s="20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DC119" s="51" t="str">
        <f t="shared" si="241"/>
        <v/>
      </c>
      <c r="DD119" s="51" t="str">
        <f t="shared" si="242"/>
        <v/>
      </c>
      <c r="DE119" s="51" t="str">
        <f t="shared" si="243"/>
        <v/>
      </c>
      <c r="DF119" s="51" t="str">
        <f t="shared" si="244"/>
        <v/>
      </c>
      <c r="DG119" s="51" t="str">
        <f t="shared" si="245"/>
        <v/>
      </c>
      <c r="DH119" s="51" t="str">
        <f t="shared" si="246"/>
        <v/>
      </c>
      <c r="DI119" s="51" t="str">
        <f t="shared" si="247"/>
        <v/>
      </c>
      <c r="DJ119" s="51" t="str">
        <f t="shared" si="248"/>
        <v/>
      </c>
      <c r="DK119" s="51" t="str">
        <f t="shared" si="249"/>
        <v/>
      </c>
      <c r="DL119" s="51" t="str">
        <f t="shared" si="250"/>
        <v/>
      </c>
      <c r="DM119" s="51" t="str">
        <f t="shared" si="251"/>
        <v/>
      </c>
      <c r="DN119" s="51" t="str">
        <f t="shared" si="252"/>
        <v/>
      </c>
      <c r="DO119" s="51" t="str">
        <f t="shared" si="253"/>
        <v/>
      </c>
      <c r="DP119" s="51" t="str">
        <f t="shared" si="254"/>
        <v/>
      </c>
      <c r="DQ119" s="51" t="str">
        <f t="shared" si="255"/>
        <v/>
      </c>
      <c r="DR119" s="51" t="str">
        <f t="shared" si="256"/>
        <v/>
      </c>
      <c r="DS119" s="51" t="str">
        <f t="shared" si="257"/>
        <v/>
      </c>
      <c r="DT119" s="51" t="str">
        <f t="shared" si="258"/>
        <v/>
      </c>
      <c r="DU119" s="51" t="str">
        <f t="shared" si="259"/>
        <v/>
      </c>
      <c r="DV119" s="51" t="str">
        <f t="shared" si="260"/>
        <v/>
      </c>
      <c r="DW119" s="51" t="str">
        <f t="shared" si="261"/>
        <v/>
      </c>
      <c r="DX119" s="51" t="str">
        <f t="shared" si="262"/>
        <v/>
      </c>
      <c r="DY119" s="51" t="str">
        <f t="shared" si="263"/>
        <v/>
      </c>
      <c r="DZ119" s="51" t="str">
        <f t="shared" si="264"/>
        <v/>
      </c>
      <c r="EA119" s="51" t="str">
        <f t="shared" si="265"/>
        <v/>
      </c>
      <c r="EB119" s="51" t="str">
        <f t="shared" si="266"/>
        <v/>
      </c>
      <c r="EC119" s="51" t="str">
        <f t="shared" si="267"/>
        <v/>
      </c>
      <c r="ED119" s="51" t="str">
        <f t="shared" si="268"/>
        <v/>
      </c>
      <c r="EE119" s="51" t="str">
        <f t="shared" si="269"/>
        <v/>
      </c>
    </row>
    <row r="120" spans="1:135" ht="11.25" customHeight="1">
      <c r="A120" s="21"/>
      <c r="B120" s="21"/>
      <c r="C120" s="21"/>
      <c r="D120" s="21"/>
      <c r="E120" s="63"/>
      <c r="F120" s="63"/>
      <c r="G120" s="31"/>
      <c r="H120" s="31"/>
      <c r="J120" s="42"/>
      <c r="K120" s="43"/>
      <c r="L120" s="54"/>
      <c r="M120" s="34"/>
      <c r="N120" s="43"/>
      <c r="O120" s="20"/>
      <c r="P120" s="20"/>
      <c r="Q120" s="20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DC120" s="51" t="str">
        <f t="shared" si="241"/>
        <v/>
      </c>
      <c r="DD120" s="51" t="str">
        <f t="shared" si="242"/>
        <v/>
      </c>
      <c r="DE120" s="51" t="str">
        <f t="shared" si="243"/>
        <v/>
      </c>
      <c r="DF120" s="51" t="str">
        <f t="shared" si="244"/>
        <v/>
      </c>
      <c r="DG120" s="51" t="str">
        <f t="shared" si="245"/>
        <v/>
      </c>
      <c r="DH120" s="51" t="str">
        <f t="shared" si="246"/>
        <v/>
      </c>
      <c r="DI120" s="51" t="str">
        <f t="shared" si="247"/>
        <v/>
      </c>
      <c r="DJ120" s="51" t="str">
        <f t="shared" si="248"/>
        <v/>
      </c>
      <c r="DK120" s="51" t="str">
        <f t="shared" si="249"/>
        <v/>
      </c>
      <c r="DL120" s="51" t="str">
        <f t="shared" si="250"/>
        <v/>
      </c>
      <c r="DM120" s="51" t="str">
        <f t="shared" si="251"/>
        <v/>
      </c>
      <c r="DN120" s="51" t="str">
        <f t="shared" si="252"/>
        <v/>
      </c>
      <c r="DO120" s="51" t="str">
        <f t="shared" si="253"/>
        <v/>
      </c>
      <c r="DP120" s="51" t="str">
        <f t="shared" si="254"/>
        <v/>
      </c>
      <c r="DQ120" s="51" t="str">
        <f t="shared" si="255"/>
        <v/>
      </c>
      <c r="DR120" s="51" t="str">
        <f t="shared" si="256"/>
        <v/>
      </c>
      <c r="DS120" s="51" t="str">
        <f t="shared" si="257"/>
        <v/>
      </c>
      <c r="DT120" s="51" t="str">
        <f t="shared" si="258"/>
        <v/>
      </c>
      <c r="DU120" s="51" t="str">
        <f t="shared" si="259"/>
        <v/>
      </c>
      <c r="DV120" s="51" t="str">
        <f t="shared" si="260"/>
        <v/>
      </c>
      <c r="DW120" s="51" t="str">
        <f t="shared" si="261"/>
        <v/>
      </c>
      <c r="DX120" s="51" t="str">
        <f t="shared" si="262"/>
        <v/>
      </c>
      <c r="DY120" s="51" t="str">
        <f t="shared" si="263"/>
        <v/>
      </c>
      <c r="DZ120" s="51" t="str">
        <f t="shared" si="264"/>
        <v/>
      </c>
      <c r="EA120" s="51" t="str">
        <f t="shared" si="265"/>
        <v/>
      </c>
      <c r="EB120" s="51" t="str">
        <f t="shared" si="266"/>
        <v/>
      </c>
      <c r="EC120" s="51" t="str">
        <f t="shared" si="267"/>
        <v/>
      </c>
      <c r="ED120" s="51" t="str">
        <f t="shared" si="268"/>
        <v/>
      </c>
      <c r="EE120" s="51" t="str">
        <f t="shared" si="269"/>
        <v/>
      </c>
    </row>
    <row r="121" spans="1:135" ht="11.25" customHeight="1">
      <c r="A121" s="21"/>
      <c r="B121" s="44"/>
      <c r="C121" s="21"/>
      <c r="D121" s="21"/>
      <c r="E121" s="63"/>
      <c r="F121" s="63"/>
      <c r="G121" s="31"/>
      <c r="H121" s="31"/>
      <c r="J121" s="42"/>
      <c r="K121" s="43"/>
      <c r="L121" s="54"/>
      <c r="M121" s="34"/>
      <c r="N121" s="43"/>
      <c r="O121" s="20"/>
      <c r="P121" s="20"/>
      <c r="Q121" s="20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DC121" s="51" t="str">
        <f t="shared" si="241"/>
        <v/>
      </c>
      <c r="DD121" s="51" t="str">
        <f t="shared" si="242"/>
        <v/>
      </c>
      <c r="DE121" s="51" t="str">
        <f t="shared" si="243"/>
        <v/>
      </c>
      <c r="DF121" s="51" t="str">
        <f t="shared" si="244"/>
        <v/>
      </c>
      <c r="DG121" s="51" t="str">
        <f t="shared" si="245"/>
        <v/>
      </c>
      <c r="DH121" s="51" t="str">
        <f t="shared" si="246"/>
        <v/>
      </c>
      <c r="DI121" s="51" t="str">
        <f t="shared" si="247"/>
        <v/>
      </c>
      <c r="DJ121" s="51" t="str">
        <f t="shared" si="248"/>
        <v/>
      </c>
      <c r="DK121" s="51" t="str">
        <f t="shared" si="249"/>
        <v/>
      </c>
      <c r="DL121" s="51" t="str">
        <f t="shared" si="250"/>
        <v/>
      </c>
      <c r="DM121" s="51" t="str">
        <f t="shared" si="251"/>
        <v/>
      </c>
      <c r="DN121" s="51" t="str">
        <f t="shared" si="252"/>
        <v/>
      </c>
      <c r="DO121" s="51" t="str">
        <f t="shared" si="253"/>
        <v/>
      </c>
      <c r="DP121" s="51" t="str">
        <f t="shared" si="254"/>
        <v/>
      </c>
      <c r="DQ121" s="51" t="str">
        <f t="shared" si="255"/>
        <v/>
      </c>
      <c r="DR121" s="51" t="str">
        <f t="shared" si="256"/>
        <v/>
      </c>
      <c r="DS121" s="51" t="str">
        <f t="shared" si="257"/>
        <v/>
      </c>
      <c r="DT121" s="51" t="str">
        <f t="shared" si="258"/>
        <v/>
      </c>
      <c r="DU121" s="51" t="str">
        <f t="shared" si="259"/>
        <v/>
      </c>
      <c r="DV121" s="51" t="str">
        <f t="shared" si="260"/>
        <v/>
      </c>
      <c r="DW121" s="51" t="str">
        <f t="shared" si="261"/>
        <v/>
      </c>
      <c r="DX121" s="51" t="str">
        <f t="shared" si="262"/>
        <v/>
      </c>
      <c r="DY121" s="51" t="str">
        <f t="shared" si="263"/>
        <v/>
      </c>
      <c r="DZ121" s="51" t="str">
        <f t="shared" si="264"/>
        <v/>
      </c>
      <c r="EA121" s="51" t="str">
        <f t="shared" si="265"/>
        <v/>
      </c>
      <c r="EB121" s="51" t="str">
        <f t="shared" si="266"/>
        <v/>
      </c>
      <c r="EC121" s="51" t="str">
        <f t="shared" si="267"/>
        <v/>
      </c>
      <c r="ED121" s="51" t="str">
        <f t="shared" si="268"/>
        <v/>
      </c>
      <c r="EE121" s="51" t="str">
        <f t="shared" si="269"/>
        <v/>
      </c>
    </row>
    <row r="122" spans="1:135" ht="11.25" customHeight="1">
      <c r="A122" s="21"/>
      <c r="B122" s="44"/>
      <c r="C122" s="21"/>
      <c r="D122" s="21"/>
      <c r="E122" s="63"/>
      <c r="F122" s="63"/>
      <c r="G122" s="31"/>
      <c r="H122" s="31"/>
      <c r="J122" s="42"/>
      <c r="K122" s="43"/>
      <c r="L122" s="54"/>
      <c r="M122" s="34"/>
      <c r="N122" s="43"/>
      <c r="O122" s="20"/>
      <c r="P122" s="20"/>
      <c r="Q122" s="20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DC122" s="51" t="str">
        <f t="shared" si="241"/>
        <v/>
      </c>
      <c r="DD122" s="51" t="str">
        <f t="shared" si="242"/>
        <v/>
      </c>
      <c r="DE122" s="51" t="str">
        <f t="shared" si="243"/>
        <v/>
      </c>
      <c r="DF122" s="51" t="str">
        <f t="shared" si="244"/>
        <v/>
      </c>
      <c r="DG122" s="51" t="str">
        <f t="shared" si="245"/>
        <v/>
      </c>
      <c r="DH122" s="51" t="str">
        <f t="shared" si="246"/>
        <v/>
      </c>
      <c r="DI122" s="51" t="str">
        <f t="shared" si="247"/>
        <v/>
      </c>
      <c r="DJ122" s="51" t="str">
        <f t="shared" si="248"/>
        <v/>
      </c>
      <c r="DK122" s="51" t="str">
        <f t="shared" si="249"/>
        <v/>
      </c>
      <c r="DL122" s="51" t="str">
        <f t="shared" si="250"/>
        <v/>
      </c>
      <c r="DM122" s="51" t="str">
        <f t="shared" si="251"/>
        <v/>
      </c>
      <c r="DN122" s="51" t="str">
        <f t="shared" si="252"/>
        <v/>
      </c>
      <c r="DO122" s="51" t="str">
        <f t="shared" si="253"/>
        <v/>
      </c>
      <c r="DP122" s="51" t="str">
        <f t="shared" si="254"/>
        <v/>
      </c>
      <c r="DQ122" s="51" t="str">
        <f t="shared" si="255"/>
        <v/>
      </c>
      <c r="DR122" s="51" t="str">
        <f t="shared" si="256"/>
        <v/>
      </c>
      <c r="DS122" s="51" t="str">
        <f t="shared" si="257"/>
        <v/>
      </c>
      <c r="DT122" s="51" t="str">
        <f t="shared" si="258"/>
        <v/>
      </c>
      <c r="DU122" s="51" t="str">
        <f t="shared" si="259"/>
        <v/>
      </c>
      <c r="DV122" s="51" t="str">
        <f t="shared" si="260"/>
        <v/>
      </c>
      <c r="DW122" s="51" t="str">
        <f t="shared" si="261"/>
        <v/>
      </c>
      <c r="DX122" s="51" t="str">
        <f t="shared" si="262"/>
        <v/>
      </c>
      <c r="DY122" s="51" t="str">
        <f t="shared" si="263"/>
        <v/>
      </c>
      <c r="DZ122" s="51" t="str">
        <f t="shared" si="264"/>
        <v/>
      </c>
      <c r="EA122" s="51" t="str">
        <f t="shared" si="265"/>
        <v/>
      </c>
      <c r="EB122" s="51" t="str">
        <f t="shared" si="266"/>
        <v/>
      </c>
      <c r="EC122" s="51" t="str">
        <f t="shared" si="267"/>
        <v/>
      </c>
      <c r="ED122" s="51" t="str">
        <f t="shared" si="268"/>
        <v/>
      </c>
      <c r="EE122" s="51" t="str">
        <f t="shared" si="269"/>
        <v/>
      </c>
    </row>
    <row r="123" spans="1:135" ht="11.25" customHeight="1">
      <c r="A123" s="21"/>
      <c r="B123" s="21"/>
      <c r="C123" s="21"/>
      <c r="D123" s="21"/>
      <c r="E123" s="63"/>
      <c r="F123" s="63"/>
      <c r="G123" s="31"/>
      <c r="H123" s="31"/>
      <c r="J123" s="42"/>
      <c r="K123" s="43"/>
      <c r="L123" s="54"/>
      <c r="M123" s="34"/>
      <c r="N123" s="43"/>
      <c r="O123" s="20"/>
      <c r="P123" s="20"/>
      <c r="Q123" s="20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DC123" s="51" t="str">
        <f t="shared" si="241"/>
        <v/>
      </c>
      <c r="DD123" s="51" t="str">
        <f t="shared" si="242"/>
        <v/>
      </c>
      <c r="DE123" s="51" t="str">
        <f t="shared" si="243"/>
        <v/>
      </c>
      <c r="DF123" s="51" t="str">
        <f t="shared" si="244"/>
        <v/>
      </c>
      <c r="DG123" s="51" t="str">
        <f t="shared" si="245"/>
        <v/>
      </c>
      <c r="DH123" s="51" t="str">
        <f t="shared" si="246"/>
        <v/>
      </c>
      <c r="DI123" s="51" t="str">
        <f t="shared" si="247"/>
        <v/>
      </c>
      <c r="DJ123" s="51" t="str">
        <f t="shared" si="248"/>
        <v/>
      </c>
      <c r="DK123" s="51" t="str">
        <f t="shared" si="249"/>
        <v/>
      </c>
      <c r="DL123" s="51" t="str">
        <f t="shared" si="250"/>
        <v/>
      </c>
      <c r="DM123" s="51" t="str">
        <f t="shared" si="251"/>
        <v/>
      </c>
      <c r="DN123" s="51" t="str">
        <f t="shared" si="252"/>
        <v/>
      </c>
      <c r="DO123" s="51" t="str">
        <f t="shared" si="253"/>
        <v/>
      </c>
      <c r="DP123" s="51" t="str">
        <f t="shared" si="254"/>
        <v/>
      </c>
      <c r="DQ123" s="51" t="str">
        <f t="shared" si="255"/>
        <v/>
      </c>
      <c r="DR123" s="51" t="str">
        <f t="shared" si="256"/>
        <v/>
      </c>
      <c r="DS123" s="51" t="str">
        <f t="shared" si="257"/>
        <v/>
      </c>
      <c r="DT123" s="51" t="str">
        <f t="shared" si="258"/>
        <v/>
      </c>
      <c r="DU123" s="51" t="str">
        <f t="shared" si="259"/>
        <v/>
      </c>
      <c r="DV123" s="51" t="str">
        <f t="shared" si="260"/>
        <v/>
      </c>
      <c r="DW123" s="51" t="str">
        <f t="shared" si="261"/>
        <v/>
      </c>
      <c r="DX123" s="51" t="str">
        <f t="shared" si="262"/>
        <v/>
      </c>
      <c r="DY123" s="51" t="str">
        <f t="shared" si="263"/>
        <v/>
      </c>
      <c r="DZ123" s="51" t="str">
        <f t="shared" si="264"/>
        <v/>
      </c>
      <c r="EA123" s="51" t="str">
        <f t="shared" si="265"/>
        <v/>
      </c>
      <c r="EB123" s="51" t="str">
        <f t="shared" si="266"/>
        <v/>
      </c>
      <c r="EC123" s="51" t="str">
        <f t="shared" si="267"/>
        <v/>
      </c>
      <c r="ED123" s="51" t="str">
        <f t="shared" si="268"/>
        <v/>
      </c>
      <c r="EE123" s="51" t="str">
        <f t="shared" si="269"/>
        <v/>
      </c>
    </row>
    <row r="124" spans="1:135" ht="11.25" customHeight="1">
      <c r="A124" s="21"/>
      <c r="B124" s="21"/>
      <c r="C124" s="21"/>
      <c r="D124" s="21"/>
      <c r="E124" s="63"/>
      <c r="F124" s="63"/>
      <c r="G124" s="31"/>
      <c r="H124" s="31"/>
      <c r="J124" s="42"/>
      <c r="K124" s="43"/>
      <c r="L124" s="54"/>
      <c r="M124" s="34"/>
      <c r="N124" s="43"/>
      <c r="O124" s="20"/>
      <c r="P124" s="20"/>
      <c r="Q124" s="20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DC124" s="51" t="str">
        <f t="shared" si="241"/>
        <v/>
      </c>
      <c r="DD124" s="51" t="str">
        <f t="shared" si="242"/>
        <v/>
      </c>
      <c r="DE124" s="51" t="str">
        <f t="shared" si="243"/>
        <v/>
      </c>
      <c r="DF124" s="51" t="str">
        <f t="shared" si="244"/>
        <v/>
      </c>
      <c r="DG124" s="51" t="str">
        <f t="shared" si="245"/>
        <v/>
      </c>
      <c r="DH124" s="51" t="str">
        <f t="shared" si="246"/>
        <v/>
      </c>
      <c r="DI124" s="51" t="str">
        <f t="shared" si="247"/>
        <v/>
      </c>
      <c r="DJ124" s="51" t="str">
        <f t="shared" si="248"/>
        <v/>
      </c>
      <c r="DK124" s="51" t="str">
        <f t="shared" si="249"/>
        <v/>
      </c>
      <c r="DL124" s="51" t="str">
        <f t="shared" si="250"/>
        <v/>
      </c>
      <c r="DM124" s="51" t="str">
        <f t="shared" si="251"/>
        <v/>
      </c>
      <c r="DN124" s="51" t="str">
        <f t="shared" si="252"/>
        <v/>
      </c>
      <c r="DO124" s="51" t="str">
        <f t="shared" si="253"/>
        <v/>
      </c>
      <c r="DP124" s="51" t="str">
        <f t="shared" si="254"/>
        <v/>
      </c>
      <c r="DQ124" s="51" t="str">
        <f t="shared" si="255"/>
        <v/>
      </c>
      <c r="DR124" s="51" t="str">
        <f t="shared" si="256"/>
        <v/>
      </c>
      <c r="DS124" s="51" t="str">
        <f t="shared" si="257"/>
        <v/>
      </c>
      <c r="DT124" s="51" t="str">
        <f t="shared" si="258"/>
        <v/>
      </c>
      <c r="DU124" s="51" t="str">
        <f t="shared" si="259"/>
        <v/>
      </c>
      <c r="DV124" s="51" t="str">
        <f t="shared" si="260"/>
        <v/>
      </c>
      <c r="DW124" s="51" t="str">
        <f t="shared" si="261"/>
        <v/>
      </c>
      <c r="DX124" s="51" t="str">
        <f t="shared" si="262"/>
        <v/>
      </c>
      <c r="DY124" s="51" t="str">
        <f t="shared" si="263"/>
        <v/>
      </c>
      <c r="DZ124" s="51" t="str">
        <f t="shared" si="264"/>
        <v/>
      </c>
      <c r="EA124" s="51" t="str">
        <f t="shared" si="265"/>
        <v/>
      </c>
      <c r="EB124" s="51" t="str">
        <f t="shared" si="266"/>
        <v/>
      </c>
      <c r="EC124" s="51" t="str">
        <f t="shared" si="267"/>
        <v/>
      </c>
      <c r="ED124" s="51" t="str">
        <f t="shared" si="268"/>
        <v/>
      </c>
      <c r="EE124" s="51" t="str">
        <f t="shared" si="269"/>
        <v/>
      </c>
    </row>
    <row r="125" spans="1:135" ht="11.25" customHeight="1">
      <c r="A125" s="21"/>
      <c r="B125" s="21"/>
      <c r="C125" s="21"/>
      <c r="D125" s="21"/>
      <c r="E125" s="63"/>
      <c r="F125" s="63"/>
      <c r="G125" s="31"/>
      <c r="H125" s="31"/>
      <c r="J125" s="42"/>
      <c r="K125" s="43"/>
      <c r="L125" s="54"/>
      <c r="M125" s="34"/>
      <c r="N125" s="43"/>
      <c r="O125" s="20"/>
      <c r="P125" s="20"/>
      <c r="Q125" s="20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DC125" s="51" t="str">
        <f t="shared" si="241"/>
        <v/>
      </c>
      <c r="DD125" s="51" t="str">
        <f t="shared" si="242"/>
        <v/>
      </c>
      <c r="DE125" s="51" t="str">
        <f t="shared" si="243"/>
        <v/>
      </c>
      <c r="DF125" s="51" t="str">
        <f t="shared" si="244"/>
        <v/>
      </c>
      <c r="DG125" s="51" t="str">
        <f t="shared" si="245"/>
        <v/>
      </c>
      <c r="DH125" s="51" t="str">
        <f t="shared" si="246"/>
        <v/>
      </c>
      <c r="DI125" s="51" t="str">
        <f t="shared" si="247"/>
        <v/>
      </c>
      <c r="DJ125" s="51" t="str">
        <f t="shared" si="248"/>
        <v/>
      </c>
      <c r="DK125" s="51" t="str">
        <f t="shared" si="249"/>
        <v/>
      </c>
      <c r="DL125" s="51" t="str">
        <f t="shared" si="250"/>
        <v/>
      </c>
      <c r="DM125" s="51" t="str">
        <f t="shared" si="251"/>
        <v/>
      </c>
      <c r="DN125" s="51" t="str">
        <f t="shared" si="252"/>
        <v/>
      </c>
      <c r="DO125" s="51" t="str">
        <f t="shared" si="253"/>
        <v/>
      </c>
      <c r="DP125" s="51" t="str">
        <f t="shared" si="254"/>
        <v/>
      </c>
      <c r="DQ125" s="51" t="str">
        <f t="shared" si="255"/>
        <v/>
      </c>
      <c r="DR125" s="51" t="str">
        <f t="shared" si="256"/>
        <v/>
      </c>
      <c r="DS125" s="51" t="str">
        <f t="shared" si="257"/>
        <v/>
      </c>
      <c r="DT125" s="51" t="str">
        <f t="shared" si="258"/>
        <v/>
      </c>
      <c r="DU125" s="51" t="str">
        <f t="shared" si="259"/>
        <v/>
      </c>
      <c r="DV125" s="51" t="str">
        <f t="shared" si="260"/>
        <v/>
      </c>
      <c r="DW125" s="51" t="str">
        <f t="shared" si="261"/>
        <v/>
      </c>
      <c r="DX125" s="51" t="str">
        <f t="shared" si="262"/>
        <v/>
      </c>
      <c r="DY125" s="51" t="str">
        <f t="shared" si="263"/>
        <v/>
      </c>
      <c r="DZ125" s="51" t="str">
        <f t="shared" si="264"/>
        <v/>
      </c>
      <c r="EA125" s="51" t="str">
        <f t="shared" si="265"/>
        <v/>
      </c>
      <c r="EB125" s="51" t="str">
        <f t="shared" si="266"/>
        <v/>
      </c>
      <c r="EC125" s="51" t="str">
        <f t="shared" si="267"/>
        <v/>
      </c>
      <c r="ED125" s="51" t="str">
        <f t="shared" si="268"/>
        <v/>
      </c>
      <c r="EE125" s="51" t="str">
        <f t="shared" si="269"/>
        <v/>
      </c>
    </row>
    <row r="126" spans="1:135" ht="11.25" customHeight="1">
      <c r="A126" s="21"/>
      <c r="B126" s="21"/>
      <c r="C126" s="21"/>
      <c r="D126" s="21"/>
      <c r="E126" s="63"/>
      <c r="F126" s="63"/>
      <c r="G126" s="31"/>
      <c r="H126" s="31"/>
      <c r="J126" s="42"/>
      <c r="K126" s="43"/>
      <c r="L126" s="54"/>
      <c r="M126" s="34"/>
      <c r="N126" s="43"/>
      <c r="O126" s="20"/>
      <c r="P126" s="20"/>
      <c r="Q126" s="20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DC126" s="51" t="str">
        <f t="shared" si="241"/>
        <v/>
      </c>
      <c r="DD126" s="51" t="str">
        <f t="shared" si="242"/>
        <v/>
      </c>
      <c r="DE126" s="51" t="str">
        <f t="shared" si="243"/>
        <v/>
      </c>
      <c r="DF126" s="51" t="str">
        <f t="shared" si="244"/>
        <v/>
      </c>
      <c r="DG126" s="51" t="str">
        <f t="shared" si="245"/>
        <v/>
      </c>
      <c r="DH126" s="51" t="str">
        <f t="shared" si="246"/>
        <v/>
      </c>
      <c r="DI126" s="51" t="str">
        <f t="shared" si="247"/>
        <v/>
      </c>
      <c r="DJ126" s="51" t="str">
        <f t="shared" si="248"/>
        <v/>
      </c>
      <c r="DK126" s="51" t="str">
        <f t="shared" si="249"/>
        <v/>
      </c>
      <c r="DL126" s="51" t="str">
        <f t="shared" si="250"/>
        <v/>
      </c>
      <c r="DM126" s="51" t="str">
        <f t="shared" si="251"/>
        <v/>
      </c>
      <c r="DN126" s="51" t="str">
        <f t="shared" si="252"/>
        <v/>
      </c>
      <c r="DO126" s="51" t="str">
        <f t="shared" si="253"/>
        <v/>
      </c>
      <c r="DP126" s="51" t="str">
        <f t="shared" si="254"/>
        <v/>
      </c>
      <c r="DQ126" s="51" t="str">
        <f t="shared" si="255"/>
        <v/>
      </c>
      <c r="DR126" s="51" t="str">
        <f t="shared" si="256"/>
        <v/>
      </c>
      <c r="DS126" s="51" t="str">
        <f t="shared" si="257"/>
        <v/>
      </c>
      <c r="DT126" s="51" t="str">
        <f t="shared" si="258"/>
        <v/>
      </c>
      <c r="DU126" s="51" t="str">
        <f t="shared" si="259"/>
        <v/>
      </c>
      <c r="DV126" s="51" t="str">
        <f t="shared" si="260"/>
        <v/>
      </c>
      <c r="DW126" s="51" t="str">
        <f t="shared" si="261"/>
        <v/>
      </c>
      <c r="DX126" s="51" t="str">
        <f t="shared" si="262"/>
        <v/>
      </c>
      <c r="DY126" s="51" t="str">
        <f t="shared" si="263"/>
        <v/>
      </c>
      <c r="DZ126" s="51" t="str">
        <f t="shared" si="264"/>
        <v/>
      </c>
      <c r="EA126" s="51" t="str">
        <f t="shared" si="265"/>
        <v/>
      </c>
      <c r="EB126" s="51" t="str">
        <f t="shared" si="266"/>
        <v/>
      </c>
      <c r="EC126" s="51" t="str">
        <f t="shared" si="267"/>
        <v/>
      </c>
      <c r="ED126" s="51" t="str">
        <f t="shared" si="268"/>
        <v/>
      </c>
      <c r="EE126" s="51" t="str">
        <f t="shared" si="269"/>
        <v/>
      </c>
    </row>
    <row r="127" spans="1:135" ht="11.25" customHeight="1">
      <c r="A127" s="21"/>
      <c r="B127" s="21"/>
      <c r="C127" s="21"/>
      <c r="D127" s="21"/>
      <c r="E127" s="63"/>
      <c r="F127" s="63"/>
      <c r="G127" s="31"/>
      <c r="H127" s="31"/>
      <c r="J127" s="42"/>
      <c r="K127" s="43"/>
      <c r="L127" s="54"/>
      <c r="M127" s="34"/>
      <c r="N127" s="43"/>
      <c r="O127" s="20"/>
      <c r="P127" s="20"/>
      <c r="Q127" s="20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DC127" s="51" t="str">
        <f t="shared" si="241"/>
        <v/>
      </c>
      <c r="DD127" s="51" t="str">
        <f t="shared" si="242"/>
        <v/>
      </c>
      <c r="DE127" s="51" t="str">
        <f t="shared" si="243"/>
        <v/>
      </c>
      <c r="DF127" s="51" t="str">
        <f t="shared" si="244"/>
        <v/>
      </c>
      <c r="DG127" s="51" t="str">
        <f t="shared" si="245"/>
        <v/>
      </c>
      <c r="DH127" s="51" t="str">
        <f t="shared" si="246"/>
        <v/>
      </c>
      <c r="DI127" s="51" t="str">
        <f t="shared" si="247"/>
        <v/>
      </c>
      <c r="DJ127" s="51" t="str">
        <f t="shared" si="248"/>
        <v/>
      </c>
      <c r="DK127" s="51" t="str">
        <f t="shared" si="249"/>
        <v/>
      </c>
      <c r="DL127" s="51" t="str">
        <f t="shared" si="250"/>
        <v/>
      </c>
      <c r="DM127" s="51" t="str">
        <f t="shared" si="251"/>
        <v/>
      </c>
      <c r="DN127" s="51" t="str">
        <f t="shared" si="252"/>
        <v/>
      </c>
      <c r="DO127" s="51" t="str">
        <f t="shared" si="253"/>
        <v/>
      </c>
      <c r="DP127" s="51" t="str">
        <f t="shared" si="254"/>
        <v/>
      </c>
      <c r="DQ127" s="51" t="str">
        <f t="shared" si="255"/>
        <v/>
      </c>
      <c r="DR127" s="51" t="str">
        <f t="shared" si="256"/>
        <v/>
      </c>
      <c r="DS127" s="51" t="str">
        <f t="shared" si="257"/>
        <v/>
      </c>
      <c r="DT127" s="51" t="str">
        <f t="shared" si="258"/>
        <v/>
      </c>
      <c r="DU127" s="51" t="str">
        <f t="shared" si="259"/>
        <v/>
      </c>
      <c r="DV127" s="51" t="str">
        <f t="shared" si="260"/>
        <v/>
      </c>
      <c r="DW127" s="51" t="str">
        <f t="shared" si="261"/>
        <v/>
      </c>
      <c r="DX127" s="51" t="str">
        <f t="shared" si="262"/>
        <v/>
      </c>
      <c r="DY127" s="51" t="str">
        <f t="shared" si="263"/>
        <v/>
      </c>
      <c r="DZ127" s="51" t="str">
        <f t="shared" si="264"/>
        <v/>
      </c>
      <c r="EA127" s="51" t="str">
        <f t="shared" si="265"/>
        <v/>
      </c>
      <c r="EB127" s="51" t="str">
        <f t="shared" si="266"/>
        <v/>
      </c>
      <c r="EC127" s="51" t="str">
        <f t="shared" si="267"/>
        <v/>
      </c>
      <c r="ED127" s="51" t="str">
        <f t="shared" si="268"/>
        <v/>
      </c>
      <c r="EE127" s="51" t="str">
        <f t="shared" si="269"/>
        <v/>
      </c>
    </row>
    <row r="128" spans="1:135" ht="11.25" customHeight="1">
      <c r="A128" s="21"/>
      <c r="B128" s="21"/>
      <c r="C128" s="21"/>
      <c r="D128" s="21"/>
      <c r="E128" s="63"/>
      <c r="F128" s="63"/>
      <c r="G128" s="31"/>
      <c r="H128" s="31"/>
      <c r="J128" s="42"/>
      <c r="K128" s="43"/>
      <c r="L128" s="54"/>
      <c r="M128" s="34"/>
      <c r="N128" s="43"/>
      <c r="O128" s="20"/>
      <c r="P128" s="20"/>
      <c r="Q128" s="20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DC128" s="51" t="str">
        <f t="shared" si="241"/>
        <v/>
      </c>
      <c r="DD128" s="51" t="str">
        <f t="shared" si="242"/>
        <v/>
      </c>
      <c r="DE128" s="51" t="str">
        <f t="shared" si="243"/>
        <v/>
      </c>
      <c r="DF128" s="51" t="str">
        <f t="shared" si="244"/>
        <v/>
      </c>
      <c r="DG128" s="51" t="str">
        <f t="shared" si="245"/>
        <v/>
      </c>
      <c r="DH128" s="51" t="str">
        <f t="shared" si="246"/>
        <v/>
      </c>
      <c r="DI128" s="51" t="str">
        <f t="shared" si="247"/>
        <v/>
      </c>
      <c r="DJ128" s="51" t="str">
        <f t="shared" si="248"/>
        <v/>
      </c>
      <c r="DK128" s="51" t="str">
        <f t="shared" si="249"/>
        <v/>
      </c>
      <c r="DL128" s="51" t="str">
        <f t="shared" si="250"/>
        <v/>
      </c>
      <c r="DM128" s="51" t="str">
        <f t="shared" si="251"/>
        <v/>
      </c>
      <c r="DN128" s="51" t="str">
        <f t="shared" si="252"/>
        <v/>
      </c>
      <c r="DO128" s="51" t="str">
        <f t="shared" si="253"/>
        <v/>
      </c>
      <c r="DP128" s="51" t="str">
        <f t="shared" si="254"/>
        <v/>
      </c>
      <c r="DQ128" s="51" t="str">
        <f t="shared" si="255"/>
        <v/>
      </c>
      <c r="DR128" s="51" t="str">
        <f t="shared" si="256"/>
        <v/>
      </c>
      <c r="DS128" s="51" t="str">
        <f t="shared" si="257"/>
        <v/>
      </c>
      <c r="DT128" s="51" t="str">
        <f t="shared" si="258"/>
        <v/>
      </c>
      <c r="DU128" s="51" t="str">
        <f t="shared" si="259"/>
        <v/>
      </c>
      <c r="DV128" s="51" t="str">
        <f t="shared" si="260"/>
        <v/>
      </c>
      <c r="DW128" s="51" t="str">
        <f t="shared" si="261"/>
        <v/>
      </c>
      <c r="DX128" s="51" t="str">
        <f t="shared" si="262"/>
        <v/>
      </c>
      <c r="DY128" s="51" t="str">
        <f t="shared" si="263"/>
        <v/>
      </c>
      <c r="DZ128" s="51" t="str">
        <f t="shared" si="264"/>
        <v/>
      </c>
      <c r="EA128" s="51" t="str">
        <f t="shared" si="265"/>
        <v/>
      </c>
      <c r="EB128" s="51" t="str">
        <f t="shared" si="266"/>
        <v/>
      </c>
      <c r="EC128" s="51" t="str">
        <f t="shared" si="267"/>
        <v/>
      </c>
      <c r="ED128" s="51" t="str">
        <f t="shared" si="268"/>
        <v/>
      </c>
      <c r="EE128" s="51" t="str">
        <f t="shared" si="269"/>
        <v/>
      </c>
    </row>
    <row r="129" spans="1:135" ht="11.25" customHeight="1">
      <c r="A129" s="21"/>
      <c r="B129" s="21"/>
      <c r="C129" s="21"/>
      <c r="D129" s="21"/>
      <c r="E129" s="63"/>
      <c r="F129" s="63"/>
      <c r="G129" s="31"/>
      <c r="H129" s="31"/>
      <c r="J129" s="42"/>
      <c r="K129" s="43"/>
      <c r="L129" s="54"/>
      <c r="M129" s="34"/>
      <c r="N129" s="43"/>
      <c r="O129" s="20"/>
      <c r="P129" s="20"/>
      <c r="Q129" s="20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DC129" s="51" t="str">
        <f t="shared" si="241"/>
        <v/>
      </c>
      <c r="DD129" s="51" t="str">
        <f t="shared" si="242"/>
        <v/>
      </c>
      <c r="DE129" s="51" t="str">
        <f t="shared" si="243"/>
        <v/>
      </c>
      <c r="DF129" s="51" t="str">
        <f t="shared" si="244"/>
        <v/>
      </c>
      <c r="DG129" s="51" t="str">
        <f t="shared" si="245"/>
        <v/>
      </c>
      <c r="DH129" s="51" t="str">
        <f t="shared" si="246"/>
        <v/>
      </c>
      <c r="DI129" s="51" t="str">
        <f t="shared" si="247"/>
        <v/>
      </c>
      <c r="DJ129" s="51" t="str">
        <f t="shared" si="248"/>
        <v/>
      </c>
      <c r="DK129" s="51" t="str">
        <f t="shared" si="249"/>
        <v/>
      </c>
      <c r="DL129" s="51" t="str">
        <f t="shared" si="250"/>
        <v/>
      </c>
      <c r="DM129" s="51" t="str">
        <f t="shared" si="251"/>
        <v/>
      </c>
      <c r="DN129" s="51" t="str">
        <f t="shared" si="252"/>
        <v/>
      </c>
      <c r="DO129" s="51" t="str">
        <f t="shared" si="253"/>
        <v/>
      </c>
      <c r="DP129" s="51" t="str">
        <f t="shared" si="254"/>
        <v/>
      </c>
      <c r="DQ129" s="51" t="str">
        <f t="shared" si="255"/>
        <v/>
      </c>
      <c r="DR129" s="51" t="str">
        <f t="shared" si="256"/>
        <v/>
      </c>
      <c r="DS129" s="51" t="str">
        <f t="shared" si="257"/>
        <v/>
      </c>
      <c r="DT129" s="51" t="str">
        <f t="shared" si="258"/>
        <v/>
      </c>
      <c r="DU129" s="51" t="str">
        <f t="shared" si="259"/>
        <v/>
      </c>
      <c r="DV129" s="51" t="str">
        <f t="shared" si="260"/>
        <v/>
      </c>
      <c r="DW129" s="51" t="str">
        <f t="shared" si="261"/>
        <v/>
      </c>
      <c r="DX129" s="51" t="str">
        <f t="shared" si="262"/>
        <v/>
      </c>
      <c r="DY129" s="51" t="str">
        <f t="shared" si="263"/>
        <v/>
      </c>
      <c r="DZ129" s="51" t="str">
        <f t="shared" si="264"/>
        <v/>
      </c>
      <c r="EA129" s="51" t="str">
        <f t="shared" si="265"/>
        <v/>
      </c>
      <c r="EB129" s="51" t="str">
        <f t="shared" si="266"/>
        <v/>
      </c>
      <c r="EC129" s="51" t="str">
        <f t="shared" si="267"/>
        <v/>
      </c>
      <c r="ED129" s="51" t="str">
        <f t="shared" si="268"/>
        <v/>
      </c>
      <c r="EE129" s="51" t="str">
        <f t="shared" si="269"/>
        <v/>
      </c>
    </row>
    <row r="130" spans="1:135" ht="11.25" customHeight="1">
      <c r="A130" s="21"/>
      <c r="B130" s="21"/>
      <c r="C130" s="21"/>
      <c r="D130" s="21"/>
      <c r="E130" s="63"/>
      <c r="F130" s="63"/>
      <c r="G130" s="31"/>
      <c r="H130" s="31"/>
      <c r="J130" s="42"/>
      <c r="K130" s="43"/>
      <c r="L130" s="54"/>
      <c r="M130" s="34"/>
      <c r="N130" s="43"/>
      <c r="O130" s="20"/>
      <c r="P130" s="20"/>
      <c r="Q130" s="20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DC130" s="51" t="str">
        <f t="shared" si="241"/>
        <v/>
      </c>
      <c r="DD130" s="51" t="str">
        <f t="shared" si="242"/>
        <v/>
      </c>
      <c r="DE130" s="51" t="str">
        <f t="shared" si="243"/>
        <v/>
      </c>
      <c r="DF130" s="51" t="str">
        <f t="shared" si="244"/>
        <v/>
      </c>
      <c r="DG130" s="51" t="str">
        <f t="shared" si="245"/>
        <v/>
      </c>
      <c r="DH130" s="51" t="str">
        <f t="shared" si="246"/>
        <v/>
      </c>
      <c r="DI130" s="51" t="str">
        <f t="shared" si="247"/>
        <v/>
      </c>
      <c r="DJ130" s="51" t="str">
        <f t="shared" si="248"/>
        <v/>
      </c>
      <c r="DK130" s="51" t="str">
        <f t="shared" si="249"/>
        <v/>
      </c>
      <c r="DL130" s="51" t="str">
        <f t="shared" si="250"/>
        <v/>
      </c>
      <c r="DM130" s="51" t="str">
        <f t="shared" si="251"/>
        <v/>
      </c>
      <c r="DN130" s="51" t="str">
        <f t="shared" si="252"/>
        <v/>
      </c>
      <c r="DO130" s="51" t="str">
        <f t="shared" si="253"/>
        <v/>
      </c>
      <c r="DP130" s="51" t="str">
        <f t="shared" si="254"/>
        <v/>
      </c>
      <c r="DQ130" s="51" t="str">
        <f t="shared" si="255"/>
        <v/>
      </c>
      <c r="DR130" s="51" t="str">
        <f t="shared" si="256"/>
        <v/>
      </c>
      <c r="DS130" s="51" t="str">
        <f t="shared" si="257"/>
        <v/>
      </c>
      <c r="DT130" s="51" t="str">
        <f t="shared" si="258"/>
        <v/>
      </c>
      <c r="DU130" s="51" t="str">
        <f t="shared" si="259"/>
        <v/>
      </c>
      <c r="DV130" s="51" t="str">
        <f t="shared" si="260"/>
        <v/>
      </c>
      <c r="DW130" s="51" t="str">
        <f t="shared" si="261"/>
        <v/>
      </c>
      <c r="DX130" s="51" t="str">
        <f t="shared" si="262"/>
        <v/>
      </c>
      <c r="DY130" s="51" t="str">
        <f t="shared" si="263"/>
        <v/>
      </c>
      <c r="DZ130" s="51" t="str">
        <f t="shared" si="264"/>
        <v/>
      </c>
      <c r="EA130" s="51" t="str">
        <f t="shared" si="265"/>
        <v/>
      </c>
      <c r="EB130" s="51" t="str">
        <f t="shared" si="266"/>
        <v/>
      </c>
      <c r="EC130" s="51" t="str">
        <f t="shared" si="267"/>
        <v/>
      </c>
      <c r="ED130" s="51" t="str">
        <f t="shared" si="268"/>
        <v/>
      </c>
      <c r="EE130" s="51" t="str">
        <f t="shared" si="269"/>
        <v/>
      </c>
    </row>
    <row r="131" spans="1:135" ht="11.25" customHeight="1">
      <c r="A131" s="21"/>
      <c r="B131" s="44"/>
      <c r="C131" s="21"/>
      <c r="D131" s="21"/>
      <c r="E131" s="63"/>
      <c r="F131" s="63"/>
      <c r="G131" s="31"/>
      <c r="H131" s="31"/>
      <c r="J131" s="42"/>
      <c r="K131" s="43"/>
      <c r="L131" s="54"/>
      <c r="M131" s="34"/>
      <c r="N131" s="43"/>
      <c r="O131" s="20"/>
      <c r="P131" s="20"/>
      <c r="Q131" s="20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DC131" s="51" t="str">
        <f t="shared" si="241"/>
        <v/>
      </c>
      <c r="DD131" s="51" t="str">
        <f t="shared" si="242"/>
        <v/>
      </c>
      <c r="DE131" s="51" t="str">
        <f t="shared" si="243"/>
        <v/>
      </c>
      <c r="DF131" s="51" t="str">
        <f t="shared" si="244"/>
        <v/>
      </c>
      <c r="DG131" s="51" t="str">
        <f t="shared" si="245"/>
        <v/>
      </c>
      <c r="DH131" s="51" t="str">
        <f t="shared" si="246"/>
        <v/>
      </c>
      <c r="DI131" s="51" t="str">
        <f t="shared" si="247"/>
        <v/>
      </c>
      <c r="DJ131" s="51" t="str">
        <f t="shared" si="248"/>
        <v/>
      </c>
      <c r="DK131" s="51" t="str">
        <f t="shared" si="249"/>
        <v/>
      </c>
      <c r="DL131" s="51" t="str">
        <f t="shared" si="250"/>
        <v/>
      </c>
      <c r="DM131" s="51" t="str">
        <f t="shared" si="251"/>
        <v/>
      </c>
      <c r="DN131" s="51" t="str">
        <f t="shared" si="252"/>
        <v/>
      </c>
      <c r="DO131" s="51" t="str">
        <f t="shared" si="253"/>
        <v/>
      </c>
      <c r="DP131" s="51" t="str">
        <f t="shared" si="254"/>
        <v/>
      </c>
      <c r="DQ131" s="51" t="str">
        <f t="shared" si="255"/>
        <v/>
      </c>
      <c r="DR131" s="51" t="str">
        <f t="shared" si="256"/>
        <v/>
      </c>
      <c r="DS131" s="51" t="str">
        <f t="shared" si="257"/>
        <v/>
      </c>
      <c r="DT131" s="51" t="str">
        <f t="shared" si="258"/>
        <v/>
      </c>
      <c r="DU131" s="51" t="str">
        <f t="shared" si="259"/>
        <v/>
      </c>
      <c r="DV131" s="51" t="str">
        <f t="shared" si="260"/>
        <v/>
      </c>
      <c r="DW131" s="51" t="str">
        <f t="shared" si="261"/>
        <v/>
      </c>
      <c r="DX131" s="51" t="str">
        <f t="shared" si="262"/>
        <v/>
      </c>
      <c r="DY131" s="51" t="str">
        <f t="shared" si="263"/>
        <v/>
      </c>
      <c r="DZ131" s="51" t="str">
        <f t="shared" si="264"/>
        <v/>
      </c>
      <c r="EA131" s="51" t="str">
        <f t="shared" si="265"/>
        <v/>
      </c>
      <c r="EB131" s="51" t="str">
        <f t="shared" si="266"/>
        <v/>
      </c>
      <c r="EC131" s="51" t="str">
        <f t="shared" si="267"/>
        <v/>
      </c>
      <c r="ED131" s="51" t="str">
        <f t="shared" si="268"/>
        <v/>
      </c>
      <c r="EE131" s="51" t="str">
        <f t="shared" si="269"/>
        <v/>
      </c>
    </row>
    <row r="132" spans="1:135" ht="11.25" customHeight="1">
      <c r="A132" s="21"/>
      <c r="B132" s="44"/>
      <c r="C132" s="21"/>
      <c r="D132" s="21"/>
      <c r="E132" s="63"/>
      <c r="F132" s="63"/>
      <c r="G132" s="31"/>
      <c r="H132" s="31"/>
      <c r="J132" s="42"/>
      <c r="K132" s="43"/>
      <c r="L132" s="54"/>
      <c r="M132" s="34"/>
      <c r="N132" s="43"/>
      <c r="O132" s="20"/>
      <c r="P132" s="20"/>
      <c r="Q132" s="20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DC132" s="51" t="str">
        <f t="shared" si="241"/>
        <v/>
      </c>
      <c r="DD132" s="51" t="str">
        <f t="shared" si="242"/>
        <v/>
      </c>
      <c r="DE132" s="51" t="str">
        <f t="shared" si="243"/>
        <v/>
      </c>
      <c r="DF132" s="51" t="str">
        <f t="shared" si="244"/>
        <v/>
      </c>
      <c r="DG132" s="51" t="str">
        <f t="shared" si="245"/>
        <v/>
      </c>
      <c r="DH132" s="51" t="str">
        <f t="shared" si="246"/>
        <v/>
      </c>
      <c r="DI132" s="51" t="str">
        <f t="shared" si="247"/>
        <v/>
      </c>
      <c r="DJ132" s="51" t="str">
        <f t="shared" si="248"/>
        <v/>
      </c>
      <c r="DK132" s="51" t="str">
        <f t="shared" si="249"/>
        <v/>
      </c>
      <c r="DL132" s="51" t="str">
        <f t="shared" si="250"/>
        <v/>
      </c>
      <c r="DM132" s="51" t="str">
        <f t="shared" si="251"/>
        <v/>
      </c>
      <c r="DN132" s="51" t="str">
        <f t="shared" si="252"/>
        <v/>
      </c>
      <c r="DO132" s="51" t="str">
        <f t="shared" si="253"/>
        <v/>
      </c>
      <c r="DP132" s="51" t="str">
        <f t="shared" si="254"/>
        <v/>
      </c>
      <c r="DQ132" s="51" t="str">
        <f t="shared" si="255"/>
        <v/>
      </c>
      <c r="DR132" s="51" t="str">
        <f t="shared" si="256"/>
        <v/>
      </c>
      <c r="DS132" s="51" t="str">
        <f t="shared" si="257"/>
        <v/>
      </c>
      <c r="DT132" s="51" t="str">
        <f t="shared" si="258"/>
        <v/>
      </c>
      <c r="DU132" s="51" t="str">
        <f t="shared" si="259"/>
        <v/>
      </c>
      <c r="DV132" s="51" t="str">
        <f t="shared" si="260"/>
        <v/>
      </c>
      <c r="DW132" s="51" t="str">
        <f t="shared" si="261"/>
        <v/>
      </c>
      <c r="DX132" s="51" t="str">
        <f t="shared" si="262"/>
        <v/>
      </c>
      <c r="DY132" s="51" t="str">
        <f t="shared" si="263"/>
        <v/>
      </c>
      <c r="DZ132" s="51" t="str">
        <f t="shared" si="264"/>
        <v/>
      </c>
      <c r="EA132" s="51" t="str">
        <f t="shared" si="265"/>
        <v/>
      </c>
      <c r="EB132" s="51" t="str">
        <f t="shared" si="266"/>
        <v/>
      </c>
      <c r="EC132" s="51" t="str">
        <f t="shared" si="267"/>
        <v/>
      </c>
      <c r="ED132" s="51" t="str">
        <f t="shared" si="268"/>
        <v/>
      </c>
      <c r="EE132" s="51" t="str">
        <f t="shared" si="269"/>
        <v/>
      </c>
    </row>
    <row r="133" spans="1:135" ht="11.25" customHeight="1">
      <c r="A133" s="21"/>
      <c r="B133" s="21"/>
      <c r="C133" s="21"/>
      <c r="D133" s="21"/>
      <c r="E133" s="63"/>
      <c r="F133" s="63"/>
      <c r="G133" s="31"/>
      <c r="H133" s="31"/>
      <c r="J133" s="42"/>
      <c r="K133" s="43"/>
      <c r="L133" s="54"/>
      <c r="M133" s="34"/>
      <c r="N133" s="43"/>
      <c r="O133" s="20"/>
      <c r="P133" s="20"/>
      <c r="Q133" s="20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DC133" s="51" t="str">
        <f t="shared" si="241"/>
        <v/>
      </c>
      <c r="DD133" s="51" t="str">
        <f t="shared" si="242"/>
        <v/>
      </c>
      <c r="DE133" s="51" t="str">
        <f t="shared" si="243"/>
        <v/>
      </c>
      <c r="DF133" s="51" t="str">
        <f t="shared" si="244"/>
        <v/>
      </c>
      <c r="DG133" s="51" t="str">
        <f t="shared" si="245"/>
        <v/>
      </c>
      <c r="DH133" s="51" t="str">
        <f t="shared" si="246"/>
        <v/>
      </c>
      <c r="DI133" s="51" t="str">
        <f t="shared" si="247"/>
        <v/>
      </c>
      <c r="DJ133" s="51" t="str">
        <f t="shared" si="248"/>
        <v/>
      </c>
      <c r="DK133" s="51" t="str">
        <f t="shared" si="249"/>
        <v/>
      </c>
      <c r="DL133" s="51" t="str">
        <f t="shared" si="250"/>
        <v/>
      </c>
      <c r="DM133" s="51" t="str">
        <f t="shared" si="251"/>
        <v/>
      </c>
      <c r="DN133" s="51" t="str">
        <f t="shared" si="252"/>
        <v/>
      </c>
      <c r="DO133" s="51" t="str">
        <f t="shared" si="253"/>
        <v/>
      </c>
      <c r="DP133" s="51" t="str">
        <f t="shared" si="254"/>
        <v/>
      </c>
      <c r="DQ133" s="51" t="str">
        <f t="shared" si="255"/>
        <v/>
      </c>
      <c r="DR133" s="51" t="str">
        <f t="shared" si="256"/>
        <v/>
      </c>
      <c r="DS133" s="51" t="str">
        <f t="shared" si="257"/>
        <v/>
      </c>
      <c r="DT133" s="51" t="str">
        <f t="shared" si="258"/>
        <v/>
      </c>
      <c r="DU133" s="51" t="str">
        <f t="shared" si="259"/>
        <v/>
      </c>
      <c r="DV133" s="51" t="str">
        <f t="shared" si="260"/>
        <v/>
      </c>
      <c r="DW133" s="51" t="str">
        <f t="shared" si="261"/>
        <v/>
      </c>
      <c r="DX133" s="51" t="str">
        <f t="shared" si="262"/>
        <v/>
      </c>
      <c r="DY133" s="51" t="str">
        <f t="shared" si="263"/>
        <v/>
      </c>
      <c r="DZ133" s="51" t="str">
        <f t="shared" si="264"/>
        <v/>
      </c>
      <c r="EA133" s="51" t="str">
        <f t="shared" si="265"/>
        <v/>
      </c>
      <c r="EB133" s="51" t="str">
        <f t="shared" si="266"/>
        <v/>
      </c>
      <c r="EC133" s="51" t="str">
        <f t="shared" si="267"/>
        <v/>
      </c>
      <c r="ED133" s="51" t="str">
        <f t="shared" si="268"/>
        <v/>
      </c>
      <c r="EE133" s="51" t="str">
        <f t="shared" si="269"/>
        <v/>
      </c>
    </row>
    <row r="134" spans="1:135" ht="11.25" customHeight="1">
      <c r="A134" s="21"/>
      <c r="B134" s="21"/>
      <c r="C134" s="21"/>
      <c r="D134" s="21"/>
      <c r="E134" s="63"/>
      <c r="F134" s="63"/>
      <c r="G134" s="31"/>
      <c r="H134" s="31"/>
      <c r="J134" s="42"/>
      <c r="K134" s="43"/>
      <c r="L134" s="54"/>
      <c r="M134" s="34"/>
      <c r="N134" s="43"/>
      <c r="O134" s="20"/>
      <c r="P134" s="20"/>
      <c r="Q134" s="20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DC134" s="51" t="str">
        <f t="shared" si="241"/>
        <v/>
      </c>
      <c r="DD134" s="51" t="str">
        <f t="shared" si="242"/>
        <v/>
      </c>
      <c r="DE134" s="51" t="str">
        <f t="shared" si="243"/>
        <v/>
      </c>
      <c r="DF134" s="51" t="str">
        <f t="shared" si="244"/>
        <v/>
      </c>
      <c r="DG134" s="51" t="str">
        <f t="shared" si="245"/>
        <v/>
      </c>
      <c r="DH134" s="51" t="str">
        <f t="shared" si="246"/>
        <v/>
      </c>
      <c r="DI134" s="51" t="str">
        <f t="shared" si="247"/>
        <v/>
      </c>
      <c r="DJ134" s="51" t="str">
        <f t="shared" si="248"/>
        <v/>
      </c>
      <c r="DK134" s="51" t="str">
        <f t="shared" si="249"/>
        <v/>
      </c>
      <c r="DL134" s="51" t="str">
        <f t="shared" si="250"/>
        <v/>
      </c>
      <c r="DM134" s="51" t="str">
        <f t="shared" si="251"/>
        <v/>
      </c>
      <c r="DN134" s="51" t="str">
        <f t="shared" si="252"/>
        <v/>
      </c>
      <c r="DO134" s="51" t="str">
        <f t="shared" si="253"/>
        <v/>
      </c>
      <c r="DP134" s="51" t="str">
        <f t="shared" si="254"/>
        <v/>
      </c>
      <c r="DQ134" s="51" t="str">
        <f t="shared" si="255"/>
        <v/>
      </c>
      <c r="DR134" s="51" t="str">
        <f t="shared" si="256"/>
        <v/>
      </c>
      <c r="DS134" s="51" t="str">
        <f t="shared" si="257"/>
        <v/>
      </c>
      <c r="DT134" s="51" t="str">
        <f t="shared" si="258"/>
        <v/>
      </c>
      <c r="DU134" s="51" t="str">
        <f t="shared" si="259"/>
        <v/>
      </c>
      <c r="DV134" s="51" t="str">
        <f t="shared" si="260"/>
        <v/>
      </c>
      <c r="DW134" s="51" t="str">
        <f t="shared" si="261"/>
        <v/>
      </c>
      <c r="DX134" s="51" t="str">
        <f t="shared" si="262"/>
        <v/>
      </c>
      <c r="DY134" s="51" t="str">
        <f t="shared" si="263"/>
        <v/>
      </c>
      <c r="DZ134" s="51" t="str">
        <f t="shared" si="264"/>
        <v/>
      </c>
      <c r="EA134" s="51" t="str">
        <f t="shared" si="265"/>
        <v/>
      </c>
      <c r="EB134" s="51" t="str">
        <f t="shared" si="266"/>
        <v/>
      </c>
      <c r="EC134" s="51" t="str">
        <f t="shared" si="267"/>
        <v/>
      </c>
      <c r="ED134" s="51" t="str">
        <f t="shared" si="268"/>
        <v/>
      </c>
      <c r="EE134" s="51" t="str">
        <f t="shared" si="269"/>
        <v/>
      </c>
    </row>
    <row r="135" spans="1:135" ht="11.25" customHeight="1">
      <c r="A135" s="21"/>
      <c r="B135" s="21"/>
      <c r="C135" s="21"/>
      <c r="D135" s="21"/>
      <c r="E135" s="63"/>
      <c r="F135" s="63"/>
      <c r="G135" s="31"/>
      <c r="H135" s="31"/>
      <c r="J135" s="42"/>
      <c r="K135" s="43"/>
      <c r="L135" s="54"/>
      <c r="M135" s="34"/>
      <c r="N135" s="43"/>
      <c r="O135" s="20"/>
      <c r="P135" s="20"/>
      <c r="Q135" s="20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DC135" s="51" t="str">
        <f t="shared" si="241"/>
        <v/>
      </c>
      <c r="DD135" s="51" t="str">
        <f t="shared" si="242"/>
        <v/>
      </c>
      <c r="DE135" s="51" t="str">
        <f t="shared" si="243"/>
        <v/>
      </c>
      <c r="DF135" s="51" t="str">
        <f t="shared" si="244"/>
        <v/>
      </c>
      <c r="DG135" s="51" t="str">
        <f t="shared" si="245"/>
        <v/>
      </c>
      <c r="DH135" s="51" t="str">
        <f t="shared" si="246"/>
        <v/>
      </c>
      <c r="DI135" s="51" t="str">
        <f t="shared" si="247"/>
        <v/>
      </c>
      <c r="DJ135" s="51" t="str">
        <f t="shared" si="248"/>
        <v/>
      </c>
      <c r="DK135" s="51" t="str">
        <f t="shared" si="249"/>
        <v/>
      </c>
      <c r="DL135" s="51" t="str">
        <f t="shared" si="250"/>
        <v/>
      </c>
      <c r="DM135" s="51" t="str">
        <f t="shared" si="251"/>
        <v/>
      </c>
      <c r="DN135" s="51" t="str">
        <f t="shared" si="252"/>
        <v/>
      </c>
      <c r="DO135" s="51" t="str">
        <f t="shared" si="253"/>
        <v/>
      </c>
      <c r="DP135" s="51" t="str">
        <f t="shared" si="254"/>
        <v/>
      </c>
      <c r="DQ135" s="51" t="str">
        <f t="shared" si="255"/>
        <v/>
      </c>
      <c r="DR135" s="51" t="str">
        <f t="shared" si="256"/>
        <v/>
      </c>
      <c r="DS135" s="51" t="str">
        <f t="shared" si="257"/>
        <v/>
      </c>
      <c r="DT135" s="51" t="str">
        <f t="shared" si="258"/>
        <v/>
      </c>
      <c r="DU135" s="51" t="str">
        <f t="shared" si="259"/>
        <v/>
      </c>
      <c r="DV135" s="51" t="str">
        <f t="shared" si="260"/>
        <v/>
      </c>
      <c r="DW135" s="51" t="str">
        <f t="shared" si="261"/>
        <v/>
      </c>
      <c r="DX135" s="51" t="str">
        <f t="shared" si="262"/>
        <v/>
      </c>
      <c r="DY135" s="51" t="str">
        <f t="shared" si="263"/>
        <v/>
      </c>
      <c r="DZ135" s="51" t="str">
        <f t="shared" si="264"/>
        <v/>
      </c>
      <c r="EA135" s="51" t="str">
        <f t="shared" si="265"/>
        <v/>
      </c>
      <c r="EB135" s="51" t="str">
        <f t="shared" si="266"/>
        <v/>
      </c>
      <c r="EC135" s="51" t="str">
        <f t="shared" si="267"/>
        <v/>
      </c>
      <c r="ED135" s="51" t="str">
        <f t="shared" si="268"/>
        <v/>
      </c>
      <c r="EE135" s="51" t="str">
        <f t="shared" si="269"/>
        <v/>
      </c>
    </row>
    <row r="136" spans="1:135" ht="11.25" customHeight="1">
      <c r="A136" s="21"/>
      <c r="B136" s="21"/>
      <c r="C136" s="21"/>
      <c r="D136" s="21"/>
      <c r="E136" s="63"/>
      <c r="F136" s="63"/>
      <c r="G136" s="31"/>
      <c r="H136" s="31"/>
      <c r="J136" s="42"/>
      <c r="K136" s="43"/>
      <c r="L136" s="54"/>
      <c r="M136" s="34"/>
      <c r="N136" s="43"/>
      <c r="O136" s="20"/>
      <c r="P136" s="20"/>
      <c r="Q136" s="20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DC136" s="51" t="str">
        <f t="shared" si="241"/>
        <v/>
      </c>
      <c r="DD136" s="51" t="str">
        <f t="shared" si="242"/>
        <v/>
      </c>
      <c r="DE136" s="51" t="str">
        <f t="shared" si="243"/>
        <v/>
      </c>
      <c r="DF136" s="51" t="str">
        <f t="shared" si="244"/>
        <v/>
      </c>
      <c r="DG136" s="51" t="str">
        <f t="shared" si="245"/>
        <v/>
      </c>
      <c r="DH136" s="51" t="str">
        <f t="shared" si="246"/>
        <v/>
      </c>
      <c r="DI136" s="51" t="str">
        <f t="shared" si="247"/>
        <v/>
      </c>
      <c r="DJ136" s="51" t="str">
        <f t="shared" si="248"/>
        <v/>
      </c>
      <c r="DK136" s="51" t="str">
        <f t="shared" si="249"/>
        <v/>
      </c>
      <c r="DL136" s="51" t="str">
        <f t="shared" si="250"/>
        <v/>
      </c>
      <c r="DM136" s="51" t="str">
        <f t="shared" si="251"/>
        <v/>
      </c>
      <c r="DN136" s="51" t="str">
        <f t="shared" si="252"/>
        <v/>
      </c>
      <c r="DO136" s="51" t="str">
        <f t="shared" si="253"/>
        <v/>
      </c>
      <c r="DP136" s="51" t="str">
        <f t="shared" si="254"/>
        <v/>
      </c>
      <c r="DQ136" s="51" t="str">
        <f t="shared" si="255"/>
        <v/>
      </c>
      <c r="DR136" s="51" t="str">
        <f t="shared" si="256"/>
        <v/>
      </c>
      <c r="DS136" s="51" t="str">
        <f t="shared" si="257"/>
        <v/>
      </c>
      <c r="DT136" s="51" t="str">
        <f t="shared" si="258"/>
        <v/>
      </c>
      <c r="DU136" s="51" t="str">
        <f t="shared" si="259"/>
        <v/>
      </c>
      <c r="DV136" s="51" t="str">
        <f t="shared" si="260"/>
        <v/>
      </c>
      <c r="DW136" s="51" t="str">
        <f t="shared" si="261"/>
        <v/>
      </c>
      <c r="DX136" s="51" t="str">
        <f t="shared" si="262"/>
        <v/>
      </c>
      <c r="DY136" s="51" t="str">
        <f t="shared" si="263"/>
        <v/>
      </c>
      <c r="DZ136" s="51" t="str">
        <f t="shared" si="264"/>
        <v/>
      </c>
      <c r="EA136" s="51" t="str">
        <f t="shared" si="265"/>
        <v/>
      </c>
      <c r="EB136" s="51" t="str">
        <f t="shared" si="266"/>
        <v/>
      </c>
      <c r="EC136" s="51" t="str">
        <f t="shared" si="267"/>
        <v/>
      </c>
      <c r="ED136" s="51" t="str">
        <f t="shared" si="268"/>
        <v/>
      </c>
      <c r="EE136" s="51" t="str">
        <f t="shared" si="269"/>
        <v/>
      </c>
    </row>
    <row r="137" spans="1:135" ht="11.25" customHeight="1">
      <c r="A137" s="21"/>
      <c r="B137" s="21"/>
      <c r="C137" s="21"/>
      <c r="D137" s="21"/>
      <c r="E137" s="63"/>
      <c r="F137" s="63"/>
      <c r="G137" s="31"/>
      <c r="H137" s="31"/>
      <c r="J137" s="42"/>
      <c r="K137" s="43"/>
      <c r="L137" s="54"/>
      <c r="M137" s="34"/>
      <c r="N137" s="43"/>
      <c r="O137" s="20"/>
      <c r="P137" s="20"/>
      <c r="Q137" s="20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DC137" s="51" t="str">
        <f t="shared" si="241"/>
        <v/>
      </c>
      <c r="DD137" s="51" t="str">
        <f t="shared" si="242"/>
        <v/>
      </c>
      <c r="DE137" s="51" t="str">
        <f t="shared" si="243"/>
        <v/>
      </c>
      <c r="DF137" s="51" t="str">
        <f t="shared" si="244"/>
        <v/>
      </c>
      <c r="DG137" s="51" t="str">
        <f t="shared" si="245"/>
        <v/>
      </c>
      <c r="DH137" s="51" t="str">
        <f t="shared" si="246"/>
        <v/>
      </c>
      <c r="DI137" s="51" t="str">
        <f t="shared" si="247"/>
        <v/>
      </c>
      <c r="DJ137" s="51" t="str">
        <f t="shared" si="248"/>
        <v/>
      </c>
      <c r="DK137" s="51" t="str">
        <f t="shared" si="249"/>
        <v/>
      </c>
      <c r="DL137" s="51" t="str">
        <f t="shared" si="250"/>
        <v/>
      </c>
      <c r="DM137" s="51" t="str">
        <f t="shared" si="251"/>
        <v/>
      </c>
      <c r="DN137" s="51" t="str">
        <f t="shared" si="252"/>
        <v/>
      </c>
      <c r="DO137" s="51" t="str">
        <f t="shared" si="253"/>
        <v/>
      </c>
      <c r="DP137" s="51" t="str">
        <f t="shared" si="254"/>
        <v/>
      </c>
      <c r="DQ137" s="51" t="str">
        <f t="shared" si="255"/>
        <v/>
      </c>
      <c r="DR137" s="51" t="str">
        <f t="shared" si="256"/>
        <v/>
      </c>
      <c r="DS137" s="51" t="str">
        <f t="shared" si="257"/>
        <v/>
      </c>
      <c r="DT137" s="51" t="str">
        <f t="shared" si="258"/>
        <v/>
      </c>
      <c r="DU137" s="51" t="str">
        <f t="shared" si="259"/>
        <v/>
      </c>
      <c r="DV137" s="51" t="str">
        <f t="shared" si="260"/>
        <v/>
      </c>
      <c r="DW137" s="51" t="str">
        <f t="shared" si="261"/>
        <v/>
      </c>
      <c r="DX137" s="51" t="str">
        <f t="shared" si="262"/>
        <v/>
      </c>
      <c r="DY137" s="51" t="str">
        <f t="shared" si="263"/>
        <v/>
      </c>
      <c r="DZ137" s="51" t="str">
        <f t="shared" si="264"/>
        <v/>
      </c>
      <c r="EA137" s="51" t="str">
        <f t="shared" si="265"/>
        <v/>
      </c>
      <c r="EB137" s="51" t="str">
        <f t="shared" si="266"/>
        <v/>
      </c>
      <c r="EC137" s="51" t="str">
        <f t="shared" si="267"/>
        <v/>
      </c>
      <c r="ED137" s="51" t="str">
        <f t="shared" si="268"/>
        <v/>
      </c>
      <c r="EE137" s="51" t="str">
        <f t="shared" si="269"/>
        <v/>
      </c>
    </row>
    <row r="138" spans="1:135" ht="11.25" customHeight="1">
      <c r="A138" s="21"/>
      <c r="B138" s="21"/>
      <c r="C138" s="21"/>
      <c r="D138" s="21"/>
      <c r="E138" s="63"/>
      <c r="F138" s="63"/>
      <c r="G138" s="31"/>
      <c r="H138" s="31"/>
      <c r="J138" s="42"/>
      <c r="K138" s="43"/>
      <c r="L138" s="54"/>
      <c r="M138" s="34"/>
      <c r="N138" s="43"/>
      <c r="O138" s="20"/>
      <c r="P138" s="20"/>
      <c r="Q138" s="20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DC138" s="51" t="str">
        <f t="shared" si="241"/>
        <v/>
      </c>
      <c r="DD138" s="51" t="str">
        <f t="shared" si="242"/>
        <v/>
      </c>
      <c r="DE138" s="51" t="str">
        <f t="shared" si="243"/>
        <v/>
      </c>
      <c r="DF138" s="51" t="str">
        <f t="shared" si="244"/>
        <v/>
      </c>
      <c r="DG138" s="51" t="str">
        <f t="shared" si="245"/>
        <v/>
      </c>
      <c r="DH138" s="51" t="str">
        <f t="shared" si="246"/>
        <v/>
      </c>
      <c r="DI138" s="51" t="str">
        <f t="shared" si="247"/>
        <v/>
      </c>
      <c r="DJ138" s="51" t="str">
        <f t="shared" si="248"/>
        <v/>
      </c>
      <c r="DK138" s="51" t="str">
        <f t="shared" si="249"/>
        <v/>
      </c>
      <c r="DL138" s="51" t="str">
        <f t="shared" si="250"/>
        <v/>
      </c>
      <c r="DM138" s="51" t="str">
        <f t="shared" si="251"/>
        <v/>
      </c>
      <c r="DN138" s="51" t="str">
        <f t="shared" si="252"/>
        <v/>
      </c>
      <c r="DO138" s="51" t="str">
        <f t="shared" si="253"/>
        <v/>
      </c>
      <c r="DP138" s="51" t="str">
        <f t="shared" si="254"/>
        <v/>
      </c>
      <c r="DQ138" s="51" t="str">
        <f t="shared" si="255"/>
        <v/>
      </c>
      <c r="DR138" s="51" t="str">
        <f t="shared" si="256"/>
        <v/>
      </c>
      <c r="DS138" s="51" t="str">
        <f t="shared" si="257"/>
        <v/>
      </c>
      <c r="DT138" s="51" t="str">
        <f t="shared" si="258"/>
        <v/>
      </c>
      <c r="DU138" s="51" t="str">
        <f t="shared" si="259"/>
        <v/>
      </c>
      <c r="DV138" s="51" t="str">
        <f t="shared" si="260"/>
        <v/>
      </c>
      <c r="DW138" s="51" t="str">
        <f t="shared" si="261"/>
        <v/>
      </c>
      <c r="DX138" s="51" t="str">
        <f t="shared" si="262"/>
        <v/>
      </c>
      <c r="DY138" s="51" t="str">
        <f t="shared" si="263"/>
        <v/>
      </c>
      <c r="DZ138" s="51" t="str">
        <f t="shared" si="264"/>
        <v/>
      </c>
      <c r="EA138" s="51" t="str">
        <f t="shared" si="265"/>
        <v/>
      </c>
      <c r="EB138" s="51" t="str">
        <f t="shared" si="266"/>
        <v/>
      </c>
      <c r="EC138" s="51" t="str">
        <f t="shared" si="267"/>
        <v/>
      </c>
      <c r="ED138" s="51" t="str">
        <f t="shared" si="268"/>
        <v/>
      </c>
      <c r="EE138" s="51" t="str">
        <f t="shared" si="269"/>
        <v/>
      </c>
    </row>
    <row r="139" spans="1:135" ht="11.25" customHeight="1">
      <c r="A139" s="21"/>
      <c r="B139" s="21"/>
      <c r="C139" s="21"/>
      <c r="D139" s="21"/>
      <c r="E139" s="63"/>
      <c r="F139" s="63"/>
      <c r="G139" s="31"/>
      <c r="H139" s="31"/>
      <c r="J139" s="42"/>
      <c r="K139" s="43"/>
      <c r="L139" s="54"/>
      <c r="M139" s="34"/>
      <c r="N139" s="43"/>
      <c r="O139" s="20"/>
      <c r="P139" s="20"/>
      <c r="Q139" s="20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DC139" s="51" t="str">
        <f t="shared" ref="DC139:DC171" si="270">IF(Q200=1977,IF($E200=0,"",$E200),"")</f>
        <v/>
      </c>
      <c r="DD139" s="51" t="str">
        <f t="shared" ref="DD139:DD171" si="271">IF(Q200=1978,IF($E200=0,"",$E200),"")</f>
        <v/>
      </c>
      <c r="DE139" s="51" t="str">
        <f t="shared" ref="DE139:DE171" si="272">IF(Q200=1979,IF($E200=0,"",$E200),"")</f>
        <v/>
      </c>
      <c r="DF139" s="51" t="str">
        <f t="shared" ref="DF139:DF171" si="273">IF(Q200=1980,IF($E200=0,"",$E200),"")</f>
        <v/>
      </c>
      <c r="DG139" s="51" t="str">
        <f t="shared" ref="DG139:DG171" si="274">IF(Q200=1981,IF($E200=0,"",$E200),"")</f>
        <v/>
      </c>
      <c r="DH139" s="51" t="str">
        <f t="shared" ref="DH139:DH171" si="275">IF(Q200=1982,IF($E200=0,"",$E200),"")</f>
        <v/>
      </c>
      <c r="DI139" s="51" t="str">
        <f t="shared" ref="DI139:DI171" si="276">IF(Q200=1983,IF($E200=0,"",$E200),"")</f>
        <v/>
      </c>
      <c r="DJ139" s="51" t="str">
        <f t="shared" ref="DJ139:DJ171" si="277">IF(Q200=1984,IF($E200=0,"",$E200),"")</f>
        <v/>
      </c>
      <c r="DK139" s="51" t="str">
        <f t="shared" ref="DK139:DK171" si="278">IF(Q200=1985,IF($E200=0,"",$E200),"")</f>
        <v/>
      </c>
      <c r="DL139" s="51" t="str">
        <f t="shared" ref="DL139:DL171" si="279">IF(Q200=1986,IF($E200=0,"",$E200),"")</f>
        <v/>
      </c>
      <c r="DM139" s="51" t="str">
        <f t="shared" ref="DM139:DM171" si="280">IF(Q200=1987,IF($E200=0,"",$E200),"")</f>
        <v/>
      </c>
      <c r="DN139" s="51" t="str">
        <f t="shared" ref="DN139:DN171" si="281">IF(Q200=1988,IF($E200=0,"",$E200),"")</f>
        <v/>
      </c>
      <c r="DO139" s="51" t="str">
        <f t="shared" ref="DO139:DO171" si="282">IF(Q200=1989,IF($E200=0,"",$E200),"")</f>
        <v/>
      </c>
      <c r="DP139" s="51" t="str">
        <f t="shared" ref="DP139:DP171" si="283">IF(Q200=1990,IF($E200=0,"",$E200),"")</f>
        <v/>
      </c>
      <c r="DQ139" s="51" t="str">
        <f t="shared" ref="DQ139:DQ171" si="284">IF(Q200=1991,IF($E200=0,"",$E200),"")</f>
        <v/>
      </c>
      <c r="DR139" s="51" t="str">
        <f t="shared" ref="DR139:DR171" si="285">IF(Q200=1992,IF($E200=0,"",$E200),"")</f>
        <v/>
      </c>
      <c r="DS139" s="51" t="str">
        <f t="shared" ref="DS139:DS171" si="286">IF(Q200=1993,IF($E200=0,"",$E200),"")</f>
        <v/>
      </c>
      <c r="DT139" s="51" t="str">
        <f t="shared" ref="DT139:DT171" si="287">IF(Q200=1994,IF($E200=0,"",$E200),"")</f>
        <v/>
      </c>
      <c r="DU139" s="51" t="str">
        <f t="shared" ref="DU139:DU171" si="288">IF(Q200=1995,IF($E200=0,"",$E200),"")</f>
        <v/>
      </c>
      <c r="DV139" s="51" t="str">
        <f t="shared" ref="DV139:DV171" si="289">IF(Q200=1996,IF($E200=0,"",$E200),"")</f>
        <v/>
      </c>
      <c r="DW139" s="51" t="str">
        <f t="shared" ref="DW139:DW171" si="290">IF(Q200=1997,IF($E200=0,"",$E200),"")</f>
        <v/>
      </c>
      <c r="DX139" s="51" t="str">
        <f t="shared" ref="DX139:DX171" si="291">IF(Q200=1998,IF($E200=0,"",$E200),"")</f>
        <v/>
      </c>
      <c r="DY139" s="51" t="str">
        <f t="shared" ref="DY139:DY171" si="292">IF(Q200=1999,IF($E200=0,"",$E200),"")</f>
        <v/>
      </c>
      <c r="DZ139" s="51" t="str">
        <f t="shared" ref="DZ139:DZ171" si="293">IF(Q200=2000,IF($E200=0,"",$E200),"")</f>
        <v/>
      </c>
      <c r="EA139" s="51" t="str">
        <f t="shared" ref="EA139:EA171" si="294">IF(Q200=2001,IF($E200=0,"",$E200),"")</f>
        <v/>
      </c>
      <c r="EB139" s="51" t="str">
        <f t="shared" ref="EB139:EB171" si="295">IF(Q200=2002,IF($E200=0,"",$E200),"")</f>
        <v/>
      </c>
      <c r="EC139" s="51" t="str">
        <f t="shared" ref="EC139:EC171" si="296">IF(Q200=2003,IF($E200=0,"",$E200),"")</f>
        <v/>
      </c>
      <c r="ED139" s="51" t="str">
        <f t="shared" ref="ED139:ED171" si="297">IF(Q200=2004,IF($E200=0,"",$E200),"")</f>
        <v/>
      </c>
      <c r="EE139" s="51" t="str">
        <f t="shared" ref="EE139:EE171" si="298">IF(Q200=2005,IF($E200=0,"",$E200),"")</f>
        <v/>
      </c>
    </row>
    <row r="140" spans="1:135" ht="11.25" customHeight="1">
      <c r="A140" s="21"/>
      <c r="B140" s="21"/>
      <c r="C140" s="21"/>
      <c r="D140" s="21"/>
      <c r="E140" s="63"/>
      <c r="F140" s="63"/>
      <c r="G140" s="31"/>
      <c r="H140" s="31"/>
      <c r="J140" s="42"/>
      <c r="K140" s="43"/>
      <c r="L140" s="54"/>
      <c r="M140" s="34"/>
      <c r="N140" s="43"/>
      <c r="O140" s="20"/>
      <c r="P140" s="20"/>
      <c r="Q140" s="20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DC140" s="51" t="str">
        <f t="shared" si="270"/>
        <v/>
      </c>
      <c r="DD140" s="51" t="str">
        <f t="shared" si="271"/>
        <v/>
      </c>
      <c r="DE140" s="51" t="str">
        <f t="shared" si="272"/>
        <v/>
      </c>
      <c r="DF140" s="51" t="str">
        <f t="shared" si="273"/>
        <v/>
      </c>
      <c r="DG140" s="51" t="str">
        <f t="shared" si="274"/>
        <v/>
      </c>
      <c r="DH140" s="51" t="str">
        <f t="shared" si="275"/>
        <v/>
      </c>
      <c r="DI140" s="51" t="str">
        <f t="shared" si="276"/>
        <v/>
      </c>
      <c r="DJ140" s="51" t="str">
        <f t="shared" si="277"/>
        <v/>
      </c>
      <c r="DK140" s="51" t="str">
        <f t="shared" si="278"/>
        <v/>
      </c>
      <c r="DL140" s="51" t="str">
        <f t="shared" si="279"/>
        <v/>
      </c>
      <c r="DM140" s="51" t="str">
        <f t="shared" si="280"/>
        <v/>
      </c>
      <c r="DN140" s="51" t="str">
        <f t="shared" si="281"/>
        <v/>
      </c>
      <c r="DO140" s="51" t="str">
        <f t="shared" si="282"/>
        <v/>
      </c>
      <c r="DP140" s="51" t="str">
        <f t="shared" si="283"/>
        <v/>
      </c>
      <c r="DQ140" s="51" t="str">
        <f t="shared" si="284"/>
        <v/>
      </c>
      <c r="DR140" s="51" t="str">
        <f t="shared" si="285"/>
        <v/>
      </c>
      <c r="DS140" s="51" t="str">
        <f t="shared" si="286"/>
        <v/>
      </c>
      <c r="DT140" s="51" t="str">
        <f t="shared" si="287"/>
        <v/>
      </c>
      <c r="DU140" s="51" t="str">
        <f t="shared" si="288"/>
        <v/>
      </c>
      <c r="DV140" s="51" t="str">
        <f t="shared" si="289"/>
        <v/>
      </c>
      <c r="DW140" s="51" t="str">
        <f t="shared" si="290"/>
        <v/>
      </c>
      <c r="DX140" s="51" t="str">
        <f t="shared" si="291"/>
        <v/>
      </c>
      <c r="DY140" s="51" t="str">
        <f t="shared" si="292"/>
        <v/>
      </c>
      <c r="DZ140" s="51" t="str">
        <f t="shared" si="293"/>
        <v/>
      </c>
      <c r="EA140" s="51" t="str">
        <f t="shared" si="294"/>
        <v/>
      </c>
      <c r="EB140" s="51" t="str">
        <f t="shared" si="295"/>
        <v/>
      </c>
      <c r="EC140" s="51" t="str">
        <f t="shared" si="296"/>
        <v/>
      </c>
      <c r="ED140" s="51" t="str">
        <f t="shared" si="297"/>
        <v/>
      </c>
      <c r="EE140" s="51" t="str">
        <f t="shared" si="298"/>
        <v/>
      </c>
    </row>
    <row r="141" spans="1:135" ht="11.25" customHeight="1">
      <c r="A141" s="21"/>
      <c r="B141" s="21"/>
      <c r="C141" s="21"/>
      <c r="D141" s="21"/>
      <c r="E141" s="63"/>
      <c r="F141" s="63"/>
      <c r="G141" s="31"/>
      <c r="H141" s="31"/>
      <c r="J141" s="42"/>
      <c r="K141" s="43"/>
      <c r="L141" s="54"/>
      <c r="M141" s="34"/>
      <c r="N141" s="43"/>
      <c r="O141" s="20"/>
      <c r="P141" s="20"/>
      <c r="Q141" s="20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DC141" s="51" t="str">
        <f t="shared" si="270"/>
        <v/>
      </c>
      <c r="DD141" s="51" t="str">
        <f t="shared" si="271"/>
        <v/>
      </c>
      <c r="DE141" s="51" t="str">
        <f t="shared" si="272"/>
        <v/>
      </c>
      <c r="DF141" s="51" t="str">
        <f t="shared" si="273"/>
        <v/>
      </c>
      <c r="DG141" s="51" t="str">
        <f t="shared" si="274"/>
        <v/>
      </c>
      <c r="DH141" s="51" t="str">
        <f t="shared" si="275"/>
        <v/>
      </c>
      <c r="DI141" s="51" t="str">
        <f t="shared" si="276"/>
        <v/>
      </c>
      <c r="DJ141" s="51" t="str">
        <f t="shared" si="277"/>
        <v/>
      </c>
      <c r="DK141" s="51" t="str">
        <f t="shared" si="278"/>
        <v/>
      </c>
      <c r="DL141" s="51" t="str">
        <f t="shared" si="279"/>
        <v/>
      </c>
      <c r="DM141" s="51" t="str">
        <f t="shared" si="280"/>
        <v/>
      </c>
      <c r="DN141" s="51" t="str">
        <f t="shared" si="281"/>
        <v/>
      </c>
      <c r="DO141" s="51" t="str">
        <f t="shared" si="282"/>
        <v/>
      </c>
      <c r="DP141" s="51" t="str">
        <f t="shared" si="283"/>
        <v/>
      </c>
      <c r="DQ141" s="51" t="str">
        <f t="shared" si="284"/>
        <v/>
      </c>
      <c r="DR141" s="51" t="str">
        <f t="shared" si="285"/>
        <v/>
      </c>
      <c r="DS141" s="51" t="str">
        <f t="shared" si="286"/>
        <v/>
      </c>
      <c r="DT141" s="51" t="str">
        <f t="shared" si="287"/>
        <v/>
      </c>
      <c r="DU141" s="51" t="str">
        <f t="shared" si="288"/>
        <v/>
      </c>
      <c r="DV141" s="51" t="str">
        <f t="shared" si="289"/>
        <v/>
      </c>
      <c r="DW141" s="51" t="str">
        <f t="shared" si="290"/>
        <v/>
      </c>
      <c r="DX141" s="51" t="str">
        <f t="shared" si="291"/>
        <v/>
      </c>
      <c r="DY141" s="51" t="str">
        <f t="shared" si="292"/>
        <v/>
      </c>
      <c r="DZ141" s="51" t="str">
        <f t="shared" si="293"/>
        <v/>
      </c>
      <c r="EA141" s="51" t="str">
        <f t="shared" si="294"/>
        <v/>
      </c>
      <c r="EB141" s="51" t="str">
        <f t="shared" si="295"/>
        <v/>
      </c>
      <c r="EC141" s="51" t="str">
        <f t="shared" si="296"/>
        <v/>
      </c>
      <c r="ED141" s="51" t="str">
        <f t="shared" si="297"/>
        <v/>
      </c>
      <c r="EE141" s="51" t="str">
        <f t="shared" si="298"/>
        <v/>
      </c>
    </row>
    <row r="142" spans="1:135" ht="11.25" customHeight="1">
      <c r="A142" s="21"/>
      <c r="B142" s="21"/>
      <c r="C142" s="21"/>
      <c r="D142" s="21"/>
      <c r="E142" s="63"/>
      <c r="F142" s="63"/>
      <c r="G142" s="31"/>
      <c r="H142" s="31"/>
      <c r="J142" s="42"/>
      <c r="K142" s="43"/>
      <c r="L142" s="54"/>
      <c r="M142" s="34"/>
      <c r="N142" s="43"/>
      <c r="O142" s="20"/>
      <c r="P142" s="20"/>
      <c r="Q142" s="20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DC142" s="51" t="str">
        <f t="shared" si="270"/>
        <v/>
      </c>
      <c r="DD142" s="51" t="str">
        <f t="shared" si="271"/>
        <v/>
      </c>
      <c r="DE142" s="51" t="str">
        <f t="shared" si="272"/>
        <v/>
      </c>
      <c r="DF142" s="51" t="str">
        <f t="shared" si="273"/>
        <v/>
      </c>
      <c r="DG142" s="51" t="str">
        <f t="shared" si="274"/>
        <v/>
      </c>
      <c r="DH142" s="51" t="str">
        <f t="shared" si="275"/>
        <v/>
      </c>
      <c r="DI142" s="51" t="str">
        <f t="shared" si="276"/>
        <v/>
      </c>
      <c r="DJ142" s="51" t="str">
        <f t="shared" si="277"/>
        <v/>
      </c>
      <c r="DK142" s="51" t="str">
        <f t="shared" si="278"/>
        <v/>
      </c>
      <c r="DL142" s="51" t="str">
        <f t="shared" si="279"/>
        <v/>
      </c>
      <c r="DM142" s="51" t="str">
        <f t="shared" si="280"/>
        <v/>
      </c>
      <c r="DN142" s="51" t="str">
        <f t="shared" si="281"/>
        <v/>
      </c>
      <c r="DO142" s="51" t="str">
        <f t="shared" si="282"/>
        <v/>
      </c>
      <c r="DP142" s="51" t="str">
        <f t="shared" si="283"/>
        <v/>
      </c>
      <c r="DQ142" s="51" t="str">
        <f t="shared" si="284"/>
        <v/>
      </c>
      <c r="DR142" s="51" t="str">
        <f t="shared" si="285"/>
        <v/>
      </c>
      <c r="DS142" s="51" t="str">
        <f t="shared" si="286"/>
        <v/>
      </c>
      <c r="DT142" s="51" t="str">
        <f t="shared" si="287"/>
        <v/>
      </c>
      <c r="DU142" s="51" t="str">
        <f t="shared" si="288"/>
        <v/>
      </c>
      <c r="DV142" s="51" t="str">
        <f t="shared" si="289"/>
        <v/>
      </c>
      <c r="DW142" s="51" t="str">
        <f t="shared" si="290"/>
        <v/>
      </c>
      <c r="DX142" s="51" t="str">
        <f t="shared" si="291"/>
        <v/>
      </c>
      <c r="DY142" s="51" t="str">
        <f t="shared" si="292"/>
        <v/>
      </c>
      <c r="DZ142" s="51" t="str">
        <f t="shared" si="293"/>
        <v/>
      </c>
      <c r="EA142" s="51" t="str">
        <f t="shared" si="294"/>
        <v/>
      </c>
      <c r="EB142" s="51" t="str">
        <f t="shared" si="295"/>
        <v/>
      </c>
      <c r="EC142" s="51" t="str">
        <f t="shared" si="296"/>
        <v/>
      </c>
      <c r="ED142" s="51" t="str">
        <f t="shared" si="297"/>
        <v/>
      </c>
      <c r="EE142" s="51" t="str">
        <f t="shared" si="298"/>
        <v/>
      </c>
    </row>
    <row r="143" spans="1:135" ht="11.25" customHeight="1">
      <c r="A143" s="21"/>
      <c r="B143" s="21"/>
      <c r="C143" s="21"/>
      <c r="D143" s="21"/>
      <c r="E143" s="63"/>
      <c r="F143" s="63"/>
      <c r="G143" s="31"/>
      <c r="H143" s="31"/>
      <c r="J143" s="42"/>
      <c r="K143" s="43"/>
      <c r="L143" s="54"/>
      <c r="M143" s="34"/>
      <c r="N143" s="43"/>
      <c r="O143" s="20"/>
      <c r="P143" s="20"/>
      <c r="Q143" s="20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DC143" s="51" t="str">
        <f t="shared" si="270"/>
        <v/>
      </c>
      <c r="DD143" s="51" t="str">
        <f t="shared" si="271"/>
        <v/>
      </c>
      <c r="DE143" s="51" t="str">
        <f t="shared" si="272"/>
        <v/>
      </c>
      <c r="DF143" s="51" t="str">
        <f t="shared" si="273"/>
        <v/>
      </c>
      <c r="DG143" s="51" t="str">
        <f t="shared" si="274"/>
        <v/>
      </c>
      <c r="DH143" s="51" t="str">
        <f t="shared" si="275"/>
        <v/>
      </c>
      <c r="DI143" s="51" t="str">
        <f t="shared" si="276"/>
        <v/>
      </c>
      <c r="DJ143" s="51" t="str">
        <f t="shared" si="277"/>
        <v/>
      </c>
      <c r="DK143" s="51" t="str">
        <f t="shared" si="278"/>
        <v/>
      </c>
      <c r="DL143" s="51" t="str">
        <f t="shared" si="279"/>
        <v/>
      </c>
      <c r="DM143" s="51" t="str">
        <f t="shared" si="280"/>
        <v/>
      </c>
      <c r="DN143" s="51" t="str">
        <f t="shared" si="281"/>
        <v/>
      </c>
      <c r="DO143" s="51" t="str">
        <f t="shared" si="282"/>
        <v/>
      </c>
      <c r="DP143" s="51" t="str">
        <f t="shared" si="283"/>
        <v/>
      </c>
      <c r="DQ143" s="51" t="str">
        <f t="shared" si="284"/>
        <v/>
      </c>
      <c r="DR143" s="51" t="str">
        <f t="shared" si="285"/>
        <v/>
      </c>
      <c r="DS143" s="51" t="str">
        <f t="shared" si="286"/>
        <v/>
      </c>
      <c r="DT143" s="51" t="str">
        <f t="shared" si="287"/>
        <v/>
      </c>
      <c r="DU143" s="51" t="str">
        <f t="shared" si="288"/>
        <v/>
      </c>
      <c r="DV143" s="51" t="str">
        <f t="shared" si="289"/>
        <v/>
      </c>
      <c r="DW143" s="51" t="str">
        <f t="shared" si="290"/>
        <v/>
      </c>
      <c r="DX143" s="51" t="str">
        <f t="shared" si="291"/>
        <v/>
      </c>
      <c r="DY143" s="51" t="str">
        <f t="shared" si="292"/>
        <v/>
      </c>
      <c r="DZ143" s="51" t="str">
        <f t="shared" si="293"/>
        <v/>
      </c>
      <c r="EA143" s="51" t="str">
        <f t="shared" si="294"/>
        <v/>
      </c>
      <c r="EB143" s="51" t="str">
        <f t="shared" si="295"/>
        <v/>
      </c>
      <c r="EC143" s="51" t="str">
        <f t="shared" si="296"/>
        <v/>
      </c>
      <c r="ED143" s="51" t="str">
        <f t="shared" si="297"/>
        <v/>
      </c>
      <c r="EE143" s="51" t="str">
        <f t="shared" si="298"/>
        <v/>
      </c>
    </row>
    <row r="144" spans="1:135" ht="11.25" customHeight="1">
      <c r="A144" s="21"/>
      <c r="B144" s="21"/>
      <c r="C144" s="21"/>
      <c r="D144" s="21"/>
      <c r="E144" s="63"/>
      <c r="F144" s="63"/>
      <c r="G144" s="31"/>
      <c r="H144" s="31"/>
      <c r="J144" s="42"/>
      <c r="K144" s="43"/>
      <c r="L144" s="54"/>
      <c r="M144" s="34"/>
      <c r="N144" s="43"/>
      <c r="O144" s="20"/>
      <c r="P144" s="20"/>
      <c r="Q144" s="20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DC144" s="51" t="str">
        <f t="shared" si="270"/>
        <v/>
      </c>
      <c r="DD144" s="51" t="str">
        <f t="shared" si="271"/>
        <v/>
      </c>
      <c r="DE144" s="51" t="str">
        <f t="shared" si="272"/>
        <v/>
      </c>
      <c r="DF144" s="51" t="str">
        <f t="shared" si="273"/>
        <v/>
      </c>
      <c r="DG144" s="51" t="str">
        <f t="shared" si="274"/>
        <v/>
      </c>
      <c r="DH144" s="51" t="str">
        <f t="shared" si="275"/>
        <v/>
      </c>
      <c r="DI144" s="51" t="str">
        <f t="shared" si="276"/>
        <v/>
      </c>
      <c r="DJ144" s="51" t="str">
        <f t="shared" si="277"/>
        <v/>
      </c>
      <c r="DK144" s="51" t="str">
        <f t="shared" si="278"/>
        <v/>
      </c>
      <c r="DL144" s="51" t="str">
        <f t="shared" si="279"/>
        <v/>
      </c>
      <c r="DM144" s="51" t="str">
        <f t="shared" si="280"/>
        <v/>
      </c>
      <c r="DN144" s="51" t="str">
        <f t="shared" si="281"/>
        <v/>
      </c>
      <c r="DO144" s="51" t="str">
        <f t="shared" si="282"/>
        <v/>
      </c>
      <c r="DP144" s="51" t="str">
        <f t="shared" si="283"/>
        <v/>
      </c>
      <c r="DQ144" s="51" t="str">
        <f t="shared" si="284"/>
        <v/>
      </c>
      <c r="DR144" s="51" t="str">
        <f t="shared" si="285"/>
        <v/>
      </c>
      <c r="DS144" s="51" t="str">
        <f t="shared" si="286"/>
        <v/>
      </c>
      <c r="DT144" s="51" t="str">
        <f t="shared" si="287"/>
        <v/>
      </c>
      <c r="DU144" s="51" t="str">
        <f t="shared" si="288"/>
        <v/>
      </c>
      <c r="DV144" s="51" t="str">
        <f t="shared" si="289"/>
        <v/>
      </c>
      <c r="DW144" s="51" t="str">
        <f t="shared" si="290"/>
        <v/>
      </c>
      <c r="DX144" s="51" t="str">
        <f t="shared" si="291"/>
        <v/>
      </c>
      <c r="DY144" s="51" t="str">
        <f t="shared" si="292"/>
        <v/>
      </c>
      <c r="DZ144" s="51" t="str">
        <f t="shared" si="293"/>
        <v/>
      </c>
      <c r="EA144" s="51" t="str">
        <f t="shared" si="294"/>
        <v/>
      </c>
      <c r="EB144" s="51" t="str">
        <f t="shared" si="295"/>
        <v/>
      </c>
      <c r="EC144" s="51" t="str">
        <f t="shared" si="296"/>
        <v/>
      </c>
      <c r="ED144" s="51" t="str">
        <f t="shared" si="297"/>
        <v/>
      </c>
      <c r="EE144" s="51" t="str">
        <f t="shared" si="298"/>
        <v/>
      </c>
    </row>
    <row r="145" spans="1:135" ht="11.25" customHeight="1">
      <c r="A145" s="21"/>
      <c r="B145" s="21"/>
      <c r="C145" s="21"/>
      <c r="D145" s="21"/>
      <c r="E145" s="63"/>
      <c r="F145" s="63"/>
      <c r="G145" s="31"/>
      <c r="H145" s="31"/>
      <c r="J145" s="42"/>
      <c r="K145" s="43"/>
      <c r="L145" s="54"/>
      <c r="M145" s="34"/>
      <c r="N145" s="43"/>
      <c r="O145" s="20"/>
      <c r="P145" s="20"/>
      <c r="Q145" s="20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DC145" s="51" t="str">
        <f t="shared" si="270"/>
        <v/>
      </c>
      <c r="DD145" s="51" t="str">
        <f t="shared" si="271"/>
        <v/>
      </c>
      <c r="DE145" s="51" t="str">
        <f t="shared" si="272"/>
        <v/>
      </c>
      <c r="DF145" s="51" t="str">
        <f t="shared" si="273"/>
        <v/>
      </c>
      <c r="DG145" s="51" t="str">
        <f t="shared" si="274"/>
        <v/>
      </c>
      <c r="DH145" s="51" t="str">
        <f t="shared" si="275"/>
        <v/>
      </c>
      <c r="DI145" s="51" t="str">
        <f t="shared" si="276"/>
        <v/>
      </c>
      <c r="DJ145" s="51" t="str">
        <f t="shared" si="277"/>
        <v/>
      </c>
      <c r="DK145" s="51" t="str">
        <f t="shared" si="278"/>
        <v/>
      </c>
      <c r="DL145" s="51" t="str">
        <f t="shared" si="279"/>
        <v/>
      </c>
      <c r="DM145" s="51" t="str">
        <f t="shared" si="280"/>
        <v/>
      </c>
      <c r="DN145" s="51" t="str">
        <f t="shared" si="281"/>
        <v/>
      </c>
      <c r="DO145" s="51" t="str">
        <f t="shared" si="282"/>
        <v/>
      </c>
      <c r="DP145" s="51" t="str">
        <f t="shared" si="283"/>
        <v/>
      </c>
      <c r="DQ145" s="51" t="str">
        <f t="shared" si="284"/>
        <v/>
      </c>
      <c r="DR145" s="51" t="str">
        <f t="shared" si="285"/>
        <v/>
      </c>
      <c r="DS145" s="51" t="str">
        <f t="shared" si="286"/>
        <v/>
      </c>
      <c r="DT145" s="51" t="str">
        <f t="shared" si="287"/>
        <v/>
      </c>
      <c r="DU145" s="51" t="str">
        <f t="shared" si="288"/>
        <v/>
      </c>
      <c r="DV145" s="51" t="str">
        <f t="shared" si="289"/>
        <v/>
      </c>
      <c r="DW145" s="51" t="str">
        <f t="shared" si="290"/>
        <v/>
      </c>
      <c r="DX145" s="51" t="str">
        <f t="shared" si="291"/>
        <v/>
      </c>
      <c r="DY145" s="51" t="str">
        <f t="shared" si="292"/>
        <v/>
      </c>
      <c r="DZ145" s="51" t="str">
        <f t="shared" si="293"/>
        <v/>
      </c>
      <c r="EA145" s="51" t="str">
        <f t="shared" si="294"/>
        <v/>
      </c>
      <c r="EB145" s="51" t="str">
        <f t="shared" si="295"/>
        <v/>
      </c>
      <c r="EC145" s="51" t="str">
        <f t="shared" si="296"/>
        <v/>
      </c>
      <c r="ED145" s="51" t="str">
        <f t="shared" si="297"/>
        <v/>
      </c>
      <c r="EE145" s="51" t="str">
        <f t="shared" si="298"/>
        <v/>
      </c>
    </row>
    <row r="146" spans="1:135" ht="11.25" customHeight="1">
      <c r="A146" s="21"/>
      <c r="B146" s="21"/>
      <c r="C146" s="21"/>
      <c r="D146" s="21"/>
      <c r="E146" s="63"/>
      <c r="F146" s="63"/>
      <c r="G146" s="31"/>
      <c r="H146" s="31"/>
      <c r="J146" s="42"/>
      <c r="K146" s="28"/>
      <c r="L146" s="54"/>
      <c r="N146" s="28"/>
      <c r="O146" s="20"/>
      <c r="P146" s="20"/>
      <c r="Q146" s="20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DC146" s="51" t="str">
        <f t="shared" si="270"/>
        <v/>
      </c>
      <c r="DD146" s="51" t="str">
        <f t="shared" si="271"/>
        <v/>
      </c>
      <c r="DE146" s="51" t="str">
        <f t="shared" si="272"/>
        <v/>
      </c>
      <c r="DF146" s="51" t="str">
        <f t="shared" si="273"/>
        <v/>
      </c>
      <c r="DG146" s="51" t="str">
        <f t="shared" si="274"/>
        <v/>
      </c>
      <c r="DH146" s="51" t="str">
        <f t="shared" si="275"/>
        <v/>
      </c>
      <c r="DI146" s="51" t="str">
        <f t="shared" si="276"/>
        <v/>
      </c>
      <c r="DJ146" s="51" t="str">
        <f t="shared" si="277"/>
        <v/>
      </c>
      <c r="DK146" s="51" t="str">
        <f t="shared" si="278"/>
        <v/>
      </c>
      <c r="DL146" s="51" t="str">
        <f t="shared" si="279"/>
        <v/>
      </c>
      <c r="DM146" s="51" t="str">
        <f t="shared" si="280"/>
        <v/>
      </c>
      <c r="DN146" s="51" t="str">
        <f t="shared" si="281"/>
        <v/>
      </c>
      <c r="DO146" s="51" t="str">
        <f t="shared" si="282"/>
        <v/>
      </c>
      <c r="DP146" s="51" t="str">
        <f t="shared" si="283"/>
        <v/>
      </c>
      <c r="DQ146" s="51" t="str">
        <f t="shared" si="284"/>
        <v/>
      </c>
      <c r="DR146" s="51" t="str">
        <f t="shared" si="285"/>
        <v/>
      </c>
      <c r="DS146" s="51" t="str">
        <f t="shared" si="286"/>
        <v/>
      </c>
      <c r="DT146" s="51" t="str">
        <f t="shared" si="287"/>
        <v/>
      </c>
      <c r="DU146" s="51" t="str">
        <f t="shared" si="288"/>
        <v/>
      </c>
      <c r="DV146" s="51" t="str">
        <f t="shared" si="289"/>
        <v/>
      </c>
      <c r="DW146" s="51" t="str">
        <f t="shared" si="290"/>
        <v/>
      </c>
      <c r="DX146" s="51" t="str">
        <f t="shared" si="291"/>
        <v/>
      </c>
      <c r="DY146" s="51" t="str">
        <f t="shared" si="292"/>
        <v/>
      </c>
      <c r="DZ146" s="51" t="str">
        <f t="shared" si="293"/>
        <v/>
      </c>
      <c r="EA146" s="51" t="str">
        <f t="shared" si="294"/>
        <v/>
      </c>
      <c r="EB146" s="51" t="str">
        <f t="shared" si="295"/>
        <v/>
      </c>
      <c r="EC146" s="51" t="str">
        <f t="shared" si="296"/>
        <v/>
      </c>
      <c r="ED146" s="51" t="str">
        <f t="shared" si="297"/>
        <v/>
      </c>
      <c r="EE146" s="51" t="str">
        <f t="shared" si="298"/>
        <v/>
      </c>
    </row>
    <row r="147" spans="1:135" ht="11.25" customHeight="1">
      <c r="A147" s="53"/>
      <c r="B147" s="53"/>
      <c r="C147" s="53"/>
      <c r="D147" s="53"/>
      <c r="E147" s="53"/>
      <c r="F147" s="53"/>
      <c r="G147" s="84"/>
      <c r="H147" s="84"/>
      <c r="I147" s="57"/>
      <c r="J147" s="47"/>
      <c r="K147" s="47"/>
      <c r="L147" s="54"/>
      <c r="M147" s="58"/>
      <c r="N147" s="47"/>
      <c r="O147" s="20"/>
      <c r="P147" s="20"/>
      <c r="Q147" s="20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DC147" s="51" t="str">
        <f t="shared" si="270"/>
        <v/>
      </c>
      <c r="DD147" s="51" t="str">
        <f t="shared" si="271"/>
        <v/>
      </c>
      <c r="DE147" s="51" t="str">
        <f t="shared" si="272"/>
        <v/>
      </c>
      <c r="DF147" s="51" t="str">
        <f t="shared" si="273"/>
        <v/>
      </c>
      <c r="DG147" s="51" t="str">
        <f t="shared" si="274"/>
        <v/>
      </c>
      <c r="DH147" s="51" t="str">
        <f t="shared" si="275"/>
        <v/>
      </c>
      <c r="DI147" s="51" t="str">
        <f t="shared" si="276"/>
        <v/>
      </c>
      <c r="DJ147" s="51" t="str">
        <f t="shared" si="277"/>
        <v/>
      </c>
      <c r="DK147" s="51" t="str">
        <f t="shared" si="278"/>
        <v/>
      </c>
      <c r="DL147" s="51" t="str">
        <f t="shared" si="279"/>
        <v/>
      </c>
      <c r="DM147" s="51" t="str">
        <f t="shared" si="280"/>
        <v/>
      </c>
      <c r="DN147" s="51" t="str">
        <f t="shared" si="281"/>
        <v/>
      </c>
      <c r="DO147" s="51" t="str">
        <f t="shared" si="282"/>
        <v/>
      </c>
      <c r="DP147" s="51" t="str">
        <f t="shared" si="283"/>
        <v/>
      </c>
      <c r="DQ147" s="51" t="str">
        <f t="shared" si="284"/>
        <v/>
      </c>
      <c r="DR147" s="51" t="str">
        <f t="shared" si="285"/>
        <v/>
      </c>
      <c r="DS147" s="51" t="str">
        <f t="shared" si="286"/>
        <v/>
      </c>
      <c r="DT147" s="51" t="str">
        <f t="shared" si="287"/>
        <v/>
      </c>
      <c r="DU147" s="51" t="str">
        <f t="shared" si="288"/>
        <v/>
      </c>
      <c r="DV147" s="51" t="str">
        <f t="shared" si="289"/>
        <v/>
      </c>
      <c r="DW147" s="51" t="str">
        <f t="shared" si="290"/>
        <v/>
      </c>
      <c r="DX147" s="51" t="str">
        <f t="shared" si="291"/>
        <v/>
      </c>
      <c r="DY147" s="51" t="str">
        <f t="shared" si="292"/>
        <v/>
      </c>
      <c r="DZ147" s="51" t="str">
        <f t="shared" si="293"/>
        <v/>
      </c>
      <c r="EA147" s="51" t="str">
        <f t="shared" si="294"/>
        <v/>
      </c>
      <c r="EB147" s="51" t="str">
        <f t="shared" si="295"/>
        <v/>
      </c>
      <c r="EC147" s="51" t="str">
        <f t="shared" si="296"/>
        <v/>
      </c>
      <c r="ED147" s="51" t="str">
        <f t="shared" si="297"/>
        <v/>
      </c>
      <c r="EE147" s="51" t="str">
        <f t="shared" si="298"/>
        <v/>
      </c>
    </row>
    <row r="148" spans="1:135" ht="11.25" customHeight="1">
      <c r="A148" s="53"/>
      <c r="B148" s="53"/>
      <c r="C148" s="53"/>
      <c r="D148" s="53"/>
      <c r="E148" s="53"/>
      <c r="F148" s="53"/>
      <c r="G148" s="84"/>
      <c r="H148" s="84"/>
      <c r="I148" s="57"/>
      <c r="J148" s="47"/>
      <c r="K148" s="47"/>
      <c r="L148" s="54"/>
      <c r="M148" s="58"/>
      <c r="N148" s="47"/>
      <c r="O148" s="20"/>
      <c r="P148" s="20"/>
      <c r="Q148" s="20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DC148" s="51" t="str">
        <f t="shared" si="270"/>
        <v/>
      </c>
      <c r="DD148" s="51" t="str">
        <f t="shared" si="271"/>
        <v/>
      </c>
      <c r="DE148" s="51" t="str">
        <f t="shared" si="272"/>
        <v/>
      </c>
      <c r="DF148" s="51" t="str">
        <f t="shared" si="273"/>
        <v/>
      </c>
      <c r="DG148" s="51" t="str">
        <f t="shared" si="274"/>
        <v/>
      </c>
      <c r="DH148" s="51" t="str">
        <f t="shared" si="275"/>
        <v/>
      </c>
      <c r="DI148" s="51" t="str">
        <f t="shared" si="276"/>
        <v/>
      </c>
      <c r="DJ148" s="51" t="str">
        <f t="shared" si="277"/>
        <v/>
      </c>
      <c r="DK148" s="51" t="str">
        <f t="shared" si="278"/>
        <v/>
      </c>
      <c r="DL148" s="51" t="str">
        <f t="shared" si="279"/>
        <v/>
      </c>
      <c r="DM148" s="51" t="str">
        <f t="shared" si="280"/>
        <v/>
      </c>
      <c r="DN148" s="51" t="str">
        <f t="shared" si="281"/>
        <v/>
      </c>
      <c r="DO148" s="51" t="str">
        <f t="shared" si="282"/>
        <v/>
      </c>
      <c r="DP148" s="51" t="str">
        <f t="shared" si="283"/>
        <v/>
      </c>
      <c r="DQ148" s="51" t="str">
        <f t="shared" si="284"/>
        <v/>
      </c>
      <c r="DR148" s="51" t="str">
        <f t="shared" si="285"/>
        <v/>
      </c>
      <c r="DS148" s="51" t="str">
        <f t="shared" si="286"/>
        <v/>
      </c>
      <c r="DT148" s="51" t="str">
        <f t="shared" si="287"/>
        <v/>
      </c>
      <c r="DU148" s="51" t="str">
        <f t="shared" si="288"/>
        <v/>
      </c>
      <c r="DV148" s="51" t="str">
        <f t="shared" si="289"/>
        <v/>
      </c>
      <c r="DW148" s="51" t="str">
        <f t="shared" si="290"/>
        <v/>
      </c>
      <c r="DX148" s="51" t="str">
        <f t="shared" si="291"/>
        <v/>
      </c>
      <c r="DY148" s="51" t="str">
        <f t="shared" si="292"/>
        <v/>
      </c>
      <c r="DZ148" s="51" t="str">
        <f t="shared" si="293"/>
        <v/>
      </c>
      <c r="EA148" s="51" t="str">
        <f t="shared" si="294"/>
        <v/>
      </c>
      <c r="EB148" s="51" t="str">
        <f t="shared" si="295"/>
        <v/>
      </c>
      <c r="EC148" s="51" t="str">
        <f t="shared" si="296"/>
        <v/>
      </c>
      <c r="ED148" s="51" t="str">
        <f t="shared" si="297"/>
        <v/>
      </c>
      <c r="EE148" s="51" t="str">
        <f t="shared" si="298"/>
        <v/>
      </c>
    </row>
    <row r="149" spans="1:135" ht="11.25" customHeight="1">
      <c r="A149" s="53"/>
      <c r="B149" s="53"/>
      <c r="C149" s="53"/>
      <c r="D149" s="53"/>
      <c r="E149" s="53"/>
      <c r="F149" s="53"/>
      <c r="G149" s="84"/>
      <c r="H149" s="84"/>
      <c r="I149" s="57"/>
      <c r="J149" s="47"/>
      <c r="K149" s="47"/>
      <c r="L149" s="54"/>
      <c r="M149" s="58"/>
      <c r="N149" s="47"/>
      <c r="O149" s="20"/>
      <c r="P149" s="20"/>
      <c r="Q149" s="20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DC149" s="51" t="str">
        <f t="shared" si="270"/>
        <v/>
      </c>
      <c r="DD149" s="51" t="str">
        <f t="shared" si="271"/>
        <v/>
      </c>
      <c r="DE149" s="51" t="str">
        <f t="shared" si="272"/>
        <v/>
      </c>
      <c r="DF149" s="51" t="str">
        <f t="shared" si="273"/>
        <v/>
      </c>
      <c r="DG149" s="51" t="str">
        <f t="shared" si="274"/>
        <v/>
      </c>
      <c r="DH149" s="51" t="str">
        <f t="shared" si="275"/>
        <v/>
      </c>
      <c r="DI149" s="51" t="str">
        <f t="shared" si="276"/>
        <v/>
      </c>
      <c r="DJ149" s="51" t="str">
        <f t="shared" si="277"/>
        <v/>
      </c>
      <c r="DK149" s="51" t="str">
        <f t="shared" si="278"/>
        <v/>
      </c>
      <c r="DL149" s="51" t="str">
        <f t="shared" si="279"/>
        <v/>
      </c>
      <c r="DM149" s="51" t="str">
        <f t="shared" si="280"/>
        <v/>
      </c>
      <c r="DN149" s="51" t="str">
        <f t="shared" si="281"/>
        <v/>
      </c>
      <c r="DO149" s="51" t="str">
        <f t="shared" si="282"/>
        <v/>
      </c>
      <c r="DP149" s="51" t="str">
        <f t="shared" si="283"/>
        <v/>
      </c>
      <c r="DQ149" s="51" t="str">
        <f t="shared" si="284"/>
        <v/>
      </c>
      <c r="DR149" s="51" t="str">
        <f t="shared" si="285"/>
        <v/>
      </c>
      <c r="DS149" s="51" t="str">
        <f t="shared" si="286"/>
        <v/>
      </c>
      <c r="DT149" s="51" t="str">
        <f t="shared" si="287"/>
        <v/>
      </c>
      <c r="DU149" s="51" t="str">
        <f t="shared" si="288"/>
        <v/>
      </c>
      <c r="DV149" s="51" t="str">
        <f t="shared" si="289"/>
        <v/>
      </c>
      <c r="DW149" s="51" t="str">
        <f t="shared" si="290"/>
        <v/>
      </c>
      <c r="DX149" s="51" t="str">
        <f t="shared" si="291"/>
        <v/>
      </c>
      <c r="DY149" s="51" t="str">
        <f t="shared" si="292"/>
        <v/>
      </c>
      <c r="DZ149" s="51" t="str">
        <f t="shared" si="293"/>
        <v/>
      </c>
      <c r="EA149" s="51" t="str">
        <f t="shared" si="294"/>
        <v/>
      </c>
      <c r="EB149" s="51" t="str">
        <f t="shared" si="295"/>
        <v/>
      </c>
      <c r="EC149" s="51" t="str">
        <f t="shared" si="296"/>
        <v/>
      </c>
      <c r="ED149" s="51" t="str">
        <f t="shared" si="297"/>
        <v/>
      </c>
      <c r="EE149" s="51" t="str">
        <f t="shared" si="298"/>
        <v/>
      </c>
    </row>
    <row r="150" spans="1:135" ht="11.25" customHeight="1">
      <c r="A150" s="53"/>
      <c r="B150" s="53"/>
      <c r="C150" s="53"/>
      <c r="D150" s="53"/>
      <c r="E150" s="53"/>
      <c r="F150" s="53"/>
      <c r="G150" s="84"/>
      <c r="H150" s="84"/>
      <c r="I150" s="57"/>
      <c r="J150" s="47"/>
      <c r="K150" s="47"/>
      <c r="L150" s="54"/>
      <c r="M150" s="58"/>
      <c r="N150" s="47"/>
      <c r="O150" s="20"/>
      <c r="P150" s="20"/>
      <c r="Q150" s="20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DC150" s="51" t="str">
        <f t="shared" si="270"/>
        <v/>
      </c>
      <c r="DD150" s="51" t="str">
        <f t="shared" si="271"/>
        <v/>
      </c>
      <c r="DE150" s="51" t="str">
        <f t="shared" si="272"/>
        <v/>
      </c>
      <c r="DF150" s="51" t="str">
        <f t="shared" si="273"/>
        <v/>
      </c>
      <c r="DG150" s="51" t="str">
        <f t="shared" si="274"/>
        <v/>
      </c>
      <c r="DH150" s="51" t="str">
        <f t="shared" si="275"/>
        <v/>
      </c>
      <c r="DI150" s="51" t="str">
        <f t="shared" si="276"/>
        <v/>
      </c>
      <c r="DJ150" s="51" t="str">
        <f t="shared" si="277"/>
        <v/>
      </c>
      <c r="DK150" s="51" t="str">
        <f t="shared" si="278"/>
        <v/>
      </c>
      <c r="DL150" s="51" t="str">
        <f t="shared" si="279"/>
        <v/>
      </c>
      <c r="DM150" s="51" t="str">
        <f t="shared" si="280"/>
        <v/>
      </c>
      <c r="DN150" s="51" t="str">
        <f t="shared" si="281"/>
        <v/>
      </c>
      <c r="DO150" s="51" t="str">
        <f t="shared" si="282"/>
        <v/>
      </c>
      <c r="DP150" s="51" t="str">
        <f t="shared" si="283"/>
        <v/>
      </c>
      <c r="DQ150" s="51" t="str">
        <f t="shared" si="284"/>
        <v/>
      </c>
      <c r="DR150" s="51" t="str">
        <f t="shared" si="285"/>
        <v/>
      </c>
      <c r="DS150" s="51" t="str">
        <f t="shared" si="286"/>
        <v/>
      </c>
      <c r="DT150" s="51" t="str">
        <f t="shared" si="287"/>
        <v/>
      </c>
      <c r="DU150" s="51" t="str">
        <f t="shared" si="288"/>
        <v/>
      </c>
      <c r="DV150" s="51" t="str">
        <f t="shared" si="289"/>
        <v/>
      </c>
      <c r="DW150" s="51" t="str">
        <f t="shared" si="290"/>
        <v/>
      </c>
      <c r="DX150" s="51" t="str">
        <f t="shared" si="291"/>
        <v/>
      </c>
      <c r="DY150" s="51" t="str">
        <f t="shared" si="292"/>
        <v/>
      </c>
      <c r="DZ150" s="51" t="str">
        <f t="shared" si="293"/>
        <v/>
      </c>
      <c r="EA150" s="51" t="str">
        <f t="shared" si="294"/>
        <v/>
      </c>
      <c r="EB150" s="51" t="str">
        <f t="shared" si="295"/>
        <v/>
      </c>
      <c r="EC150" s="51" t="str">
        <f t="shared" si="296"/>
        <v/>
      </c>
      <c r="ED150" s="51" t="str">
        <f t="shared" si="297"/>
        <v/>
      </c>
      <c r="EE150" s="51" t="str">
        <f t="shared" si="298"/>
        <v/>
      </c>
    </row>
    <row r="151" spans="1:135" ht="11.25" customHeight="1">
      <c r="A151" s="53"/>
      <c r="B151" s="53"/>
      <c r="C151" s="53"/>
      <c r="D151" s="53"/>
      <c r="E151" s="53"/>
      <c r="F151" s="53"/>
      <c r="G151" s="84"/>
      <c r="H151" s="84"/>
      <c r="I151" s="57"/>
      <c r="J151" s="47"/>
      <c r="K151" s="47"/>
      <c r="L151" s="54"/>
      <c r="M151" s="58"/>
      <c r="N151" s="47"/>
      <c r="O151" s="20"/>
      <c r="P151" s="20"/>
      <c r="Q151" s="20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DC151" s="51" t="str">
        <f t="shared" si="270"/>
        <v/>
      </c>
      <c r="DD151" s="51" t="str">
        <f t="shared" si="271"/>
        <v/>
      </c>
      <c r="DE151" s="51" t="str">
        <f t="shared" si="272"/>
        <v/>
      </c>
      <c r="DF151" s="51" t="str">
        <f t="shared" si="273"/>
        <v/>
      </c>
      <c r="DG151" s="51" t="str">
        <f t="shared" si="274"/>
        <v/>
      </c>
      <c r="DH151" s="51" t="str">
        <f t="shared" si="275"/>
        <v/>
      </c>
      <c r="DI151" s="51" t="str">
        <f t="shared" si="276"/>
        <v/>
      </c>
      <c r="DJ151" s="51" t="str">
        <f t="shared" si="277"/>
        <v/>
      </c>
      <c r="DK151" s="51" t="str">
        <f t="shared" si="278"/>
        <v/>
      </c>
      <c r="DL151" s="51" t="str">
        <f t="shared" si="279"/>
        <v/>
      </c>
      <c r="DM151" s="51" t="str">
        <f t="shared" si="280"/>
        <v/>
      </c>
      <c r="DN151" s="51" t="str">
        <f t="shared" si="281"/>
        <v/>
      </c>
      <c r="DO151" s="51" t="str">
        <f t="shared" si="282"/>
        <v/>
      </c>
      <c r="DP151" s="51" t="str">
        <f t="shared" si="283"/>
        <v/>
      </c>
      <c r="DQ151" s="51" t="str">
        <f t="shared" si="284"/>
        <v/>
      </c>
      <c r="DR151" s="51" t="str">
        <f t="shared" si="285"/>
        <v/>
      </c>
      <c r="DS151" s="51" t="str">
        <f t="shared" si="286"/>
        <v/>
      </c>
      <c r="DT151" s="51" t="str">
        <f t="shared" si="287"/>
        <v/>
      </c>
      <c r="DU151" s="51" t="str">
        <f t="shared" si="288"/>
        <v/>
      </c>
      <c r="DV151" s="51" t="str">
        <f t="shared" si="289"/>
        <v/>
      </c>
      <c r="DW151" s="51" t="str">
        <f t="shared" si="290"/>
        <v/>
      </c>
      <c r="DX151" s="51" t="str">
        <f t="shared" si="291"/>
        <v/>
      </c>
      <c r="DY151" s="51" t="str">
        <f t="shared" si="292"/>
        <v/>
      </c>
      <c r="DZ151" s="51" t="str">
        <f t="shared" si="293"/>
        <v/>
      </c>
      <c r="EA151" s="51" t="str">
        <f t="shared" si="294"/>
        <v/>
      </c>
      <c r="EB151" s="51" t="str">
        <f t="shared" si="295"/>
        <v/>
      </c>
      <c r="EC151" s="51" t="str">
        <f t="shared" si="296"/>
        <v/>
      </c>
      <c r="ED151" s="51" t="str">
        <f t="shared" si="297"/>
        <v/>
      </c>
      <c r="EE151" s="51" t="str">
        <f t="shared" si="298"/>
        <v/>
      </c>
    </row>
    <row r="152" spans="1:135" ht="11.25" customHeight="1">
      <c r="A152" s="53"/>
      <c r="B152" s="53"/>
      <c r="C152" s="53"/>
      <c r="D152" s="53"/>
      <c r="E152" s="53"/>
      <c r="F152" s="53"/>
      <c r="G152" s="84"/>
      <c r="H152" s="84"/>
      <c r="I152" s="57"/>
      <c r="J152" s="47"/>
      <c r="K152" s="47"/>
      <c r="L152" s="54"/>
      <c r="M152" s="58"/>
      <c r="N152" s="47"/>
      <c r="O152" s="20"/>
      <c r="P152" s="20"/>
      <c r="Q152" s="20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DC152" s="51" t="str">
        <f t="shared" si="270"/>
        <v/>
      </c>
      <c r="DD152" s="51" t="str">
        <f t="shared" si="271"/>
        <v/>
      </c>
      <c r="DE152" s="51" t="str">
        <f t="shared" si="272"/>
        <v/>
      </c>
      <c r="DF152" s="51" t="str">
        <f t="shared" si="273"/>
        <v/>
      </c>
      <c r="DG152" s="51" t="str">
        <f t="shared" si="274"/>
        <v/>
      </c>
      <c r="DH152" s="51" t="str">
        <f t="shared" si="275"/>
        <v/>
      </c>
      <c r="DI152" s="51" t="str">
        <f t="shared" si="276"/>
        <v/>
      </c>
      <c r="DJ152" s="51" t="str">
        <f t="shared" si="277"/>
        <v/>
      </c>
      <c r="DK152" s="51" t="str">
        <f t="shared" si="278"/>
        <v/>
      </c>
      <c r="DL152" s="51" t="str">
        <f t="shared" si="279"/>
        <v/>
      </c>
      <c r="DM152" s="51" t="str">
        <f t="shared" si="280"/>
        <v/>
      </c>
      <c r="DN152" s="51" t="str">
        <f t="shared" si="281"/>
        <v/>
      </c>
      <c r="DO152" s="51" t="str">
        <f t="shared" si="282"/>
        <v/>
      </c>
      <c r="DP152" s="51" t="str">
        <f t="shared" si="283"/>
        <v/>
      </c>
      <c r="DQ152" s="51" t="str">
        <f t="shared" si="284"/>
        <v/>
      </c>
      <c r="DR152" s="51" t="str">
        <f t="shared" si="285"/>
        <v/>
      </c>
      <c r="DS152" s="51" t="str">
        <f t="shared" si="286"/>
        <v/>
      </c>
      <c r="DT152" s="51" t="str">
        <f t="shared" si="287"/>
        <v/>
      </c>
      <c r="DU152" s="51" t="str">
        <f t="shared" si="288"/>
        <v/>
      </c>
      <c r="DV152" s="51" t="str">
        <f t="shared" si="289"/>
        <v/>
      </c>
      <c r="DW152" s="51" t="str">
        <f t="shared" si="290"/>
        <v/>
      </c>
      <c r="DX152" s="51" t="str">
        <f t="shared" si="291"/>
        <v/>
      </c>
      <c r="DY152" s="51" t="str">
        <f t="shared" si="292"/>
        <v/>
      </c>
      <c r="DZ152" s="51" t="str">
        <f t="shared" si="293"/>
        <v/>
      </c>
      <c r="EA152" s="51" t="str">
        <f t="shared" si="294"/>
        <v/>
      </c>
      <c r="EB152" s="51" t="str">
        <f t="shared" si="295"/>
        <v/>
      </c>
      <c r="EC152" s="51" t="str">
        <f t="shared" si="296"/>
        <v/>
      </c>
      <c r="ED152" s="51" t="str">
        <f t="shared" si="297"/>
        <v/>
      </c>
      <c r="EE152" s="51" t="str">
        <f t="shared" si="298"/>
        <v/>
      </c>
    </row>
    <row r="153" spans="1:135" ht="11.25" customHeight="1">
      <c r="A153" s="53"/>
      <c r="B153" s="53"/>
      <c r="C153" s="53"/>
      <c r="D153" s="53"/>
      <c r="E153" s="53"/>
      <c r="F153" s="53"/>
      <c r="G153" s="84"/>
      <c r="H153" s="84"/>
      <c r="I153" s="57"/>
      <c r="J153" s="47"/>
      <c r="K153" s="47"/>
      <c r="L153" s="54"/>
      <c r="M153" s="58"/>
      <c r="N153" s="47"/>
      <c r="O153" s="20"/>
      <c r="P153" s="20"/>
      <c r="Q153" s="20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DC153" s="51" t="str">
        <f t="shared" si="270"/>
        <v/>
      </c>
      <c r="DD153" s="51" t="str">
        <f t="shared" si="271"/>
        <v/>
      </c>
      <c r="DE153" s="51" t="str">
        <f t="shared" si="272"/>
        <v/>
      </c>
      <c r="DF153" s="51" t="str">
        <f t="shared" si="273"/>
        <v/>
      </c>
      <c r="DG153" s="51" t="str">
        <f t="shared" si="274"/>
        <v/>
      </c>
      <c r="DH153" s="51" t="str">
        <f t="shared" si="275"/>
        <v/>
      </c>
      <c r="DI153" s="51" t="str">
        <f t="shared" si="276"/>
        <v/>
      </c>
      <c r="DJ153" s="51" t="str">
        <f t="shared" si="277"/>
        <v/>
      </c>
      <c r="DK153" s="51" t="str">
        <f t="shared" si="278"/>
        <v/>
      </c>
      <c r="DL153" s="51" t="str">
        <f t="shared" si="279"/>
        <v/>
      </c>
      <c r="DM153" s="51" t="str">
        <f t="shared" si="280"/>
        <v/>
      </c>
      <c r="DN153" s="51" t="str">
        <f t="shared" si="281"/>
        <v/>
      </c>
      <c r="DO153" s="51" t="str">
        <f t="shared" si="282"/>
        <v/>
      </c>
      <c r="DP153" s="51" t="str">
        <f t="shared" si="283"/>
        <v/>
      </c>
      <c r="DQ153" s="51" t="str">
        <f t="shared" si="284"/>
        <v/>
      </c>
      <c r="DR153" s="51" t="str">
        <f t="shared" si="285"/>
        <v/>
      </c>
      <c r="DS153" s="51" t="str">
        <f t="shared" si="286"/>
        <v/>
      </c>
      <c r="DT153" s="51" t="str">
        <f t="shared" si="287"/>
        <v/>
      </c>
      <c r="DU153" s="51" t="str">
        <f t="shared" si="288"/>
        <v/>
      </c>
      <c r="DV153" s="51" t="str">
        <f t="shared" si="289"/>
        <v/>
      </c>
      <c r="DW153" s="51" t="str">
        <f t="shared" si="290"/>
        <v/>
      </c>
      <c r="DX153" s="51" t="str">
        <f t="shared" si="291"/>
        <v/>
      </c>
      <c r="DY153" s="51" t="str">
        <f t="shared" si="292"/>
        <v/>
      </c>
      <c r="DZ153" s="51" t="str">
        <f t="shared" si="293"/>
        <v/>
      </c>
      <c r="EA153" s="51" t="str">
        <f t="shared" si="294"/>
        <v/>
      </c>
      <c r="EB153" s="51" t="str">
        <f t="shared" si="295"/>
        <v/>
      </c>
      <c r="EC153" s="51" t="str">
        <f t="shared" si="296"/>
        <v/>
      </c>
      <c r="ED153" s="51" t="str">
        <f t="shared" si="297"/>
        <v/>
      </c>
      <c r="EE153" s="51" t="str">
        <f t="shared" si="298"/>
        <v/>
      </c>
    </row>
    <row r="154" spans="1:135" ht="11.25" customHeight="1">
      <c r="A154" s="53"/>
      <c r="B154" s="53"/>
      <c r="C154" s="53"/>
      <c r="D154" s="53"/>
      <c r="E154" s="53"/>
      <c r="F154" s="53"/>
      <c r="G154" s="84"/>
      <c r="H154" s="84"/>
      <c r="I154" s="57"/>
      <c r="J154" s="47"/>
      <c r="K154" s="47"/>
      <c r="L154" s="54"/>
      <c r="M154" s="58"/>
      <c r="N154" s="45"/>
      <c r="O154" s="20"/>
      <c r="P154" s="20"/>
      <c r="Q154" s="20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DC154" s="51" t="str">
        <f t="shared" si="270"/>
        <v/>
      </c>
      <c r="DD154" s="51" t="str">
        <f t="shared" si="271"/>
        <v/>
      </c>
      <c r="DE154" s="51" t="str">
        <f t="shared" si="272"/>
        <v/>
      </c>
      <c r="DF154" s="51" t="str">
        <f t="shared" si="273"/>
        <v/>
      </c>
      <c r="DG154" s="51" t="str">
        <f t="shared" si="274"/>
        <v/>
      </c>
      <c r="DH154" s="51" t="str">
        <f t="shared" si="275"/>
        <v/>
      </c>
      <c r="DI154" s="51" t="str">
        <f t="shared" si="276"/>
        <v/>
      </c>
      <c r="DJ154" s="51" t="str">
        <f t="shared" si="277"/>
        <v/>
      </c>
      <c r="DK154" s="51" t="str">
        <f t="shared" si="278"/>
        <v/>
      </c>
      <c r="DL154" s="51" t="str">
        <f t="shared" si="279"/>
        <v/>
      </c>
      <c r="DM154" s="51" t="str">
        <f t="shared" si="280"/>
        <v/>
      </c>
      <c r="DN154" s="51" t="str">
        <f t="shared" si="281"/>
        <v/>
      </c>
      <c r="DO154" s="51" t="str">
        <f t="shared" si="282"/>
        <v/>
      </c>
      <c r="DP154" s="51" t="str">
        <f t="shared" si="283"/>
        <v/>
      </c>
      <c r="DQ154" s="51" t="str">
        <f t="shared" si="284"/>
        <v/>
      </c>
      <c r="DR154" s="51" t="str">
        <f t="shared" si="285"/>
        <v/>
      </c>
      <c r="DS154" s="51" t="str">
        <f t="shared" si="286"/>
        <v/>
      </c>
      <c r="DT154" s="51" t="str">
        <f t="shared" si="287"/>
        <v/>
      </c>
      <c r="DU154" s="51" t="str">
        <f t="shared" si="288"/>
        <v/>
      </c>
      <c r="DV154" s="51" t="str">
        <f t="shared" si="289"/>
        <v/>
      </c>
      <c r="DW154" s="51" t="str">
        <f t="shared" si="290"/>
        <v/>
      </c>
      <c r="DX154" s="51" t="str">
        <f t="shared" si="291"/>
        <v/>
      </c>
      <c r="DY154" s="51" t="str">
        <f t="shared" si="292"/>
        <v/>
      </c>
      <c r="DZ154" s="51" t="str">
        <f t="shared" si="293"/>
        <v/>
      </c>
      <c r="EA154" s="51" t="str">
        <f t="shared" si="294"/>
        <v/>
      </c>
      <c r="EB154" s="51" t="str">
        <f t="shared" si="295"/>
        <v/>
      </c>
      <c r="EC154" s="51" t="str">
        <f t="shared" si="296"/>
        <v/>
      </c>
      <c r="ED154" s="51" t="str">
        <f t="shared" si="297"/>
        <v/>
      </c>
      <c r="EE154" s="51" t="str">
        <f t="shared" si="298"/>
        <v/>
      </c>
    </row>
    <row r="155" spans="1:135" ht="11.25" customHeight="1">
      <c r="A155" s="53"/>
      <c r="B155" s="53"/>
      <c r="C155" s="53"/>
      <c r="D155" s="53"/>
      <c r="E155" s="53"/>
      <c r="F155" s="53"/>
      <c r="G155" s="84"/>
      <c r="H155" s="84"/>
      <c r="I155" s="57"/>
      <c r="J155" s="47"/>
      <c r="K155" s="47"/>
      <c r="L155" s="54"/>
      <c r="M155" s="58"/>
      <c r="N155" s="47"/>
      <c r="O155" s="20"/>
      <c r="P155" s="20"/>
      <c r="Q155" s="20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DC155" s="51" t="str">
        <f t="shared" si="270"/>
        <v/>
      </c>
      <c r="DD155" s="51" t="str">
        <f t="shared" si="271"/>
        <v/>
      </c>
      <c r="DE155" s="51" t="str">
        <f t="shared" si="272"/>
        <v/>
      </c>
      <c r="DF155" s="51" t="str">
        <f t="shared" si="273"/>
        <v/>
      </c>
      <c r="DG155" s="51" t="str">
        <f t="shared" si="274"/>
        <v/>
      </c>
      <c r="DH155" s="51" t="str">
        <f t="shared" si="275"/>
        <v/>
      </c>
      <c r="DI155" s="51" t="str">
        <f t="shared" si="276"/>
        <v/>
      </c>
      <c r="DJ155" s="51" t="str">
        <f t="shared" si="277"/>
        <v/>
      </c>
      <c r="DK155" s="51" t="str">
        <f t="shared" si="278"/>
        <v/>
      </c>
      <c r="DL155" s="51" t="str">
        <f t="shared" si="279"/>
        <v/>
      </c>
      <c r="DM155" s="51" t="str">
        <f t="shared" si="280"/>
        <v/>
      </c>
      <c r="DN155" s="51" t="str">
        <f t="shared" si="281"/>
        <v/>
      </c>
      <c r="DO155" s="51" t="str">
        <f t="shared" si="282"/>
        <v/>
      </c>
      <c r="DP155" s="51" t="str">
        <f t="shared" si="283"/>
        <v/>
      </c>
      <c r="DQ155" s="51" t="str">
        <f t="shared" si="284"/>
        <v/>
      </c>
      <c r="DR155" s="51" t="str">
        <f t="shared" si="285"/>
        <v/>
      </c>
      <c r="DS155" s="51" t="str">
        <f t="shared" si="286"/>
        <v/>
      </c>
      <c r="DT155" s="51" t="str">
        <f t="shared" si="287"/>
        <v/>
      </c>
      <c r="DU155" s="51" t="str">
        <f t="shared" si="288"/>
        <v/>
      </c>
      <c r="DV155" s="51" t="str">
        <f t="shared" si="289"/>
        <v/>
      </c>
      <c r="DW155" s="51" t="str">
        <f t="shared" si="290"/>
        <v/>
      </c>
      <c r="DX155" s="51" t="str">
        <f t="shared" si="291"/>
        <v/>
      </c>
      <c r="DY155" s="51" t="str">
        <f t="shared" si="292"/>
        <v/>
      </c>
      <c r="DZ155" s="51" t="str">
        <f t="shared" si="293"/>
        <v/>
      </c>
      <c r="EA155" s="51" t="str">
        <f t="shared" si="294"/>
        <v/>
      </c>
      <c r="EB155" s="51" t="str">
        <f t="shared" si="295"/>
        <v/>
      </c>
      <c r="EC155" s="51" t="str">
        <f t="shared" si="296"/>
        <v/>
      </c>
      <c r="ED155" s="51" t="str">
        <f t="shared" si="297"/>
        <v/>
      </c>
      <c r="EE155" s="51" t="str">
        <f t="shared" si="298"/>
        <v/>
      </c>
    </row>
    <row r="156" spans="1:135" ht="11.25" customHeight="1">
      <c r="A156" s="53"/>
      <c r="B156" s="53"/>
      <c r="C156" s="53"/>
      <c r="D156" s="53"/>
      <c r="E156" s="53"/>
      <c r="F156" s="53"/>
      <c r="G156" s="84"/>
      <c r="H156" s="84"/>
      <c r="I156" s="57"/>
      <c r="J156" s="47"/>
      <c r="K156" s="47"/>
      <c r="L156" s="54"/>
      <c r="M156" s="58"/>
      <c r="N156" s="47"/>
      <c r="O156" s="20"/>
      <c r="P156" s="20"/>
      <c r="Q156" s="20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DC156" s="51" t="str">
        <f>IF(Q217=1977,IF($E217=0,"",$E217),"")</f>
        <v/>
      </c>
      <c r="DD156" s="51" t="str">
        <f>IF(Q217=1978,IF($E217=0,"",$E217),"")</f>
        <v/>
      </c>
      <c r="DE156" s="51" t="str">
        <f>IF(Q217=1979,IF($E217=0,"",$E217),"")</f>
        <v/>
      </c>
      <c r="DF156" s="51" t="str">
        <f>IF(Q217=1980,IF($E217=0,"",$E217),"")</f>
        <v/>
      </c>
      <c r="DG156" s="51" t="str">
        <f>IF(Q217=1981,IF($E217=0,"",$E217),"")</f>
        <v/>
      </c>
      <c r="DH156" s="51" t="str">
        <f>IF(Q217=1982,IF($E217=0,"",$E217),"")</f>
        <v/>
      </c>
      <c r="DI156" s="51" t="str">
        <f>IF(Q217=1983,IF($E217=0,"",$E217),"")</f>
        <v/>
      </c>
      <c r="DJ156" s="51" t="str">
        <f>IF(Q217=1984,IF($E217=0,"",$E217),"")</f>
        <v/>
      </c>
      <c r="DK156" s="51" t="str">
        <f>IF(Q217=1985,IF($E217=0,"",$E217),"")</f>
        <v/>
      </c>
      <c r="DL156" s="51" t="str">
        <f>IF(Q217=1986,IF($E217=0,"",$E217),"")</f>
        <v/>
      </c>
      <c r="DM156" s="51" t="str">
        <f>IF(Q217=1987,IF($E217=0,"",$E217),"")</f>
        <v/>
      </c>
      <c r="DN156" s="51" t="str">
        <f>IF(Q217=1988,IF($E217=0,"",$E217),"")</f>
        <v/>
      </c>
      <c r="DO156" s="51" t="str">
        <f>IF(Q217=1989,IF($E217=0,"",$E217),"")</f>
        <v/>
      </c>
      <c r="DP156" s="51" t="str">
        <f>IF(Q217=1990,IF($E217=0,"",$E217),"")</f>
        <v/>
      </c>
      <c r="DQ156" s="51" t="str">
        <f>IF(Q217=1991,IF($E217=0,"",$E217),"")</f>
        <v/>
      </c>
      <c r="DR156" s="51" t="str">
        <f>IF(Q217=1992,IF($E217=0,"",$E217),"")</f>
        <v/>
      </c>
      <c r="DS156" s="51" t="str">
        <f>IF(Q217=1993,IF($E217=0,"",$E217),"")</f>
        <v/>
      </c>
      <c r="DT156" s="51" t="str">
        <f>IF(Q217=1994,IF($E217=0,"",$E217),"")</f>
        <v/>
      </c>
      <c r="DU156" s="51" t="str">
        <f>IF(Q217=1995,IF($E217=0,"",$E217),"")</f>
        <v/>
      </c>
      <c r="DV156" s="51" t="str">
        <f>IF(Q217=1996,IF($E217=0,"",$E217),"")</f>
        <v/>
      </c>
      <c r="DW156" s="51" t="str">
        <f>IF(Q217=1997,IF($E217=0,"",$E217),"")</f>
        <v/>
      </c>
      <c r="DX156" s="51" t="str">
        <f>IF(Q217=1998,IF($E217=0,"",$E217),"")</f>
        <v/>
      </c>
      <c r="DY156" s="51" t="str">
        <f>IF(Q217=1999,IF($E217=0,"",$E217),"")</f>
        <v/>
      </c>
      <c r="DZ156" s="51" t="str">
        <f>IF(Q217=2000,IF($E217=0,"",$E217),"")</f>
        <v/>
      </c>
      <c r="EA156" s="51" t="str">
        <f>IF(Q217=2001,IF($E217=0,"",$E217),"")</f>
        <v/>
      </c>
      <c r="EB156" s="51" t="str">
        <f>IF(Q217=2002,IF($E217=0,"",$E217),"")</f>
        <v/>
      </c>
      <c r="EC156" s="51" t="str">
        <f>IF(Q217=2003,IF($E217=0,"",$E217),"")</f>
        <v/>
      </c>
      <c r="ED156" s="51" t="str">
        <f>IF(Q217=2004,IF($E217=0,"",$E217),"")</f>
        <v/>
      </c>
      <c r="EE156" s="51" t="str">
        <f>IF(Q217=2005,IF($E217=0,"",$E217),"")</f>
        <v/>
      </c>
    </row>
    <row r="157" spans="1:135" ht="11.25" customHeight="1">
      <c r="A157" s="53"/>
      <c r="B157" s="53"/>
      <c r="C157" s="53"/>
      <c r="D157" s="53"/>
      <c r="E157" s="53"/>
      <c r="F157" s="53"/>
      <c r="G157" s="84"/>
      <c r="H157" s="84"/>
      <c r="I157" s="57"/>
      <c r="J157" s="47"/>
      <c r="K157" s="47"/>
      <c r="L157" s="54"/>
      <c r="M157" s="58"/>
      <c r="N157" s="47"/>
      <c r="O157" s="20"/>
      <c r="P157" s="20"/>
      <c r="Q157" s="20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DC157" s="51" t="str">
        <f t="shared" si="270"/>
        <v/>
      </c>
      <c r="DD157" s="51" t="str">
        <f t="shared" si="271"/>
        <v/>
      </c>
      <c r="DE157" s="51" t="str">
        <f t="shared" si="272"/>
        <v/>
      </c>
      <c r="DF157" s="51" t="str">
        <f t="shared" si="273"/>
        <v/>
      </c>
      <c r="DG157" s="51" t="str">
        <f t="shared" si="274"/>
        <v/>
      </c>
      <c r="DH157" s="51" t="str">
        <f t="shared" si="275"/>
        <v/>
      </c>
      <c r="DI157" s="51" t="str">
        <f t="shared" si="276"/>
        <v/>
      </c>
      <c r="DJ157" s="51" t="str">
        <f t="shared" si="277"/>
        <v/>
      </c>
      <c r="DK157" s="51" t="str">
        <f t="shared" si="278"/>
        <v/>
      </c>
      <c r="DL157" s="51" t="str">
        <f t="shared" si="279"/>
        <v/>
      </c>
      <c r="DM157" s="51" t="str">
        <f t="shared" si="280"/>
        <v/>
      </c>
      <c r="DN157" s="51" t="str">
        <f t="shared" si="281"/>
        <v/>
      </c>
      <c r="DO157" s="51" t="str">
        <f t="shared" si="282"/>
        <v/>
      </c>
      <c r="DP157" s="51" t="str">
        <f t="shared" si="283"/>
        <v/>
      </c>
      <c r="DQ157" s="51" t="str">
        <f t="shared" si="284"/>
        <v/>
      </c>
      <c r="DR157" s="51" t="str">
        <f t="shared" si="285"/>
        <v/>
      </c>
      <c r="DS157" s="51" t="str">
        <f t="shared" si="286"/>
        <v/>
      </c>
      <c r="DT157" s="51" t="str">
        <f t="shared" si="287"/>
        <v/>
      </c>
      <c r="DU157" s="51" t="str">
        <f t="shared" si="288"/>
        <v/>
      </c>
      <c r="DV157" s="51" t="str">
        <f t="shared" si="289"/>
        <v/>
      </c>
      <c r="DW157" s="51" t="str">
        <f t="shared" si="290"/>
        <v/>
      </c>
      <c r="DX157" s="51" t="str">
        <f t="shared" si="291"/>
        <v/>
      </c>
      <c r="DY157" s="51" t="str">
        <f t="shared" si="292"/>
        <v/>
      </c>
      <c r="DZ157" s="51" t="str">
        <f t="shared" si="293"/>
        <v/>
      </c>
      <c r="EA157" s="51" t="str">
        <f t="shared" si="294"/>
        <v/>
      </c>
      <c r="EB157" s="51" t="str">
        <f t="shared" si="295"/>
        <v/>
      </c>
      <c r="EC157" s="51" t="str">
        <f t="shared" si="296"/>
        <v/>
      </c>
      <c r="ED157" s="51" t="str">
        <f t="shared" si="297"/>
        <v/>
      </c>
      <c r="EE157" s="51" t="str">
        <f t="shared" si="298"/>
        <v/>
      </c>
    </row>
    <row r="158" spans="1:135" ht="11.25" customHeight="1">
      <c r="A158" s="53"/>
      <c r="B158" s="53"/>
      <c r="C158" s="53"/>
      <c r="D158" s="53"/>
      <c r="E158" s="53"/>
      <c r="F158" s="53"/>
      <c r="G158" s="84"/>
      <c r="H158" s="84"/>
      <c r="I158" s="57"/>
      <c r="J158" s="47"/>
      <c r="K158" s="47"/>
      <c r="L158" s="54"/>
      <c r="M158" s="58"/>
      <c r="N158" s="47"/>
      <c r="O158" s="20"/>
      <c r="P158" s="20"/>
      <c r="Q158" s="20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DC158" s="51" t="str">
        <f t="shared" si="270"/>
        <v/>
      </c>
      <c r="DD158" s="51" t="str">
        <f t="shared" si="271"/>
        <v/>
      </c>
      <c r="DE158" s="51" t="str">
        <f t="shared" si="272"/>
        <v/>
      </c>
      <c r="DF158" s="51" t="str">
        <f t="shared" si="273"/>
        <v/>
      </c>
      <c r="DG158" s="51" t="str">
        <f t="shared" si="274"/>
        <v/>
      </c>
      <c r="DH158" s="51" t="str">
        <f t="shared" si="275"/>
        <v/>
      </c>
      <c r="DI158" s="51" t="str">
        <f t="shared" si="276"/>
        <v/>
      </c>
      <c r="DJ158" s="51" t="str">
        <f t="shared" si="277"/>
        <v/>
      </c>
      <c r="DK158" s="51" t="str">
        <f t="shared" si="278"/>
        <v/>
      </c>
      <c r="DL158" s="51" t="str">
        <f t="shared" si="279"/>
        <v/>
      </c>
      <c r="DM158" s="51" t="str">
        <f t="shared" si="280"/>
        <v/>
      </c>
      <c r="DN158" s="51" t="str">
        <f t="shared" si="281"/>
        <v/>
      </c>
      <c r="DO158" s="51" t="str">
        <f t="shared" si="282"/>
        <v/>
      </c>
      <c r="DP158" s="51" t="str">
        <f t="shared" si="283"/>
        <v/>
      </c>
      <c r="DQ158" s="51" t="str">
        <f t="shared" si="284"/>
        <v/>
      </c>
      <c r="DR158" s="51" t="str">
        <f t="shared" si="285"/>
        <v/>
      </c>
      <c r="DS158" s="51" t="str">
        <f t="shared" si="286"/>
        <v/>
      </c>
      <c r="DT158" s="51" t="str">
        <f t="shared" si="287"/>
        <v/>
      </c>
      <c r="DU158" s="51" t="str">
        <f t="shared" si="288"/>
        <v/>
      </c>
      <c r="DV158" s="51" t="str">
        <f t="shared" si="289"/>
        <v/>
      </c>
      <c r="DW158" s="51" t="str">
        <f t="shared" si="290"/>
        <v/>
      </c>
      <c r="DX158" s="51" t="str">
        <f t="shared" si="291"/>
        <v/>
      </c>
      <c r="DY158" s="51" t="str">
        <f t="shared" si="292"/>
        <v/>
      </c>
      <c r="DZ158" s="51" t="str">
        <f t="shared" si="293"/>
        <v/>
      </c>
      <c r="EA158" s="51" t="str">
        <f t="shared" si="294"/>
        <v/>
      </c>
      <c r="EB158" s="51" t="str">
        <f t="shared" si="295"/>
        <v/>
      </c>
      <c r="EC158" s="51" t="str">
        <f t="shared" si="296"/>
        <v/>
      </c>
      <c r="ED158" s="51" t="str">
        <f t="shared" si="297"/>
        <v/>
      </c>
      <c r="EE158" s="51" t="str">
        <f t="shared" si="298"/>
        <v/>
      </c>
    </row>
    <row r="159" spans="1:135" ht="11.25" customHeight="1">
      <c r="A159" s="51"/>
      <c r="B159" s="51"/>
      <c r="E159" s="51"/>
      <c r="G159" s="60"/>
      <c r="H159" s="60"/>
      <c r="I159" s="52"/>
      <c r="J159" s="24"/>
      <c r="K159" s="24"/>
      <c r="L159" s="37"/>
      <c r="M159" s="33"/>
      <c r="N159" s="24"/>
      <c r="O159" s="20"/>
      <c r="P159" s="20"/>
      <c r="Q159" s="20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DC159" s="51" t="str">
        <f t="shared" si="270"/>
        <v/>
      </c>
      <c r="DD159" s="51" t="str">
        <f t="shared" si="271"/>
        <v/>
      </c>
      <c r="DE159" s="51" t="str">
        <f t="shared" si="272"/>
        <v/>
      </c>
      <c r="DF159" s="51" t="str">
        <f t="shared" si="273"/>
        <v/>
      </c>
      <c r="DG159" s="51" t="str">
        <f t="shared" si="274"/>
        <v/>
      </c>
      <c r="DH159" s="51" t="str">
        <f t="shared" si="275"/>
        <v/>
      </c>
      <c r="DI159" s="51" t="str">
        <f t="shared" si="276"/>
        <v/>
      </c>
      <c r="DJ159" s="51" t="str">
        <f t="shared" si="277"/>
        <v/>
      </c>
      <c r="DK159" s="51" t="str">
        <f t="shared" si="278"/>
        <v/>
      </c>
      <c r="DL159" s="51" t="str">
        <f t="shared" si="279"/>
        <v/>
      </c>
      <c r="DM159" s="51" t="str">
        <f t="shared" si="280"/>
        <v/>
      </c>
      <c r="DN159" s="51" t="str">
        <f t="shared" si="281"/>
        <v/>
      </c>
      <c r="DO159" s="51" t="str">
        <f t="shared" si="282"/>
        <v/>
      </c>
      <c r="DP159" s="51" t="str">
        <f t="shared" si="283"/>
        <v/>
      </c>
      <c r="DQ159" s="51" t="str">
        <f t="shared" si="284"/>
        <v/>
      </c>
      <c r="DR159" s="51" t="str">
        <f t="shared" si="285"/>
        <v/>
      </c>
      <c r="DS159" s="51" t="str">
        <f t="shared" si="286"/>
        <v/>
      </c>
      <c r="DT159" s="51" t="str">
        <f t="shared" si="287"/>
        <v/>
      </c>
      <c r="DU159" s="51" t="str">
        <f t="shared" si="288"/>
        <v/>
      </c>
      <c r="DV159" s="51" t="str">
        <f t="shared" si="289"/>
        <v/>
      </c>
      <c r="DW159" s="51" t="str">
        <f t="shared" si="290"/>
        <v/>
      </c>
      <c r="DX159" s="51" t="str">
        <f t="shared" si="291"/>
        <v/>
      </c>
      <c r="DY159" s="51" t="str">
        <f t="shared" si="292"/>
        <v/>
      </c>
      <c r="DZ159" s="51" t="str">
        <f t="shared" si="293"/>
        <v/>
      </c>
      <c r="EA159" s="51" t="str">
        <f t="shared" si="294"/>
        <v/>
      </c>
      <c r="EB159" s="51" t="str">
        <f t="shared" si="295"/>
        <v/>
      </c>
      <c r="EC159" s="51" t="str">
        <f t="shared" si="296"/>
        <v/>
      </c>
      <c r="ED159" s="51" t="str">
        <f t="shared" si="297"/>
        <v/>
      </c>
      <c r="EE159" s="51" t="str">
        <f t="shared" si="298"/>
        <v/>
      </c>
    </row>
    <row r="160" spans="1:135" ht="11.25" customHeight="1">
      <c r="A160" s="51"/>
      <c r="B160" s="51"/>
      <c r="E160" s="51"/>
      <c r="G160" s="60"/>
      <c r="H160" s="60"/>
      <c r="I160" s="52"/>
      <c r="J160" s="24"/>
      <c r="K160" s="24"/>
      <c r="L160" s="37"/>
      <c r="M160" s="33"/>
      <c r="N160" s="24"/>
      <c r="O160" s="20"/>
      <c r="P160" s="20"/>
      <c r="Q160" s="20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DC160" s="51" t="str">
        <f t="shared" si="270"/>
        <v/>
      </c>
      <c r="DD160" s="51" t="str">
        <f t="shared" si="271"/>
        <v/>
      </c>
      <c r="DE160" s="51" t="str">
        <f t="shared" si="272"/>
        <v/>
      </c>
      <c r="DF160" s="51" t="str">
        <f t="shared" si="273"/>
        <v/>
      </c>
      <c r="DG160" s="51" t="str">
        <f t="shared" si="274"/>
        <v/>
      </c>
      <c r="DH160" s="51" t="str">
        <f t="shared" si="275"/>
        <v/>
      </c>
      <c r="DI160" s="51" t="str">
        <f t="shared" si="276"/>
        <v/>
      </c>
      <c r="DJ160" s="51" t="str">
        <f t="shared" si="277"/>
        <v/>
      </c>
      <c r="DK160" s="51" t="str">
        <f t="shared" si="278"/>
        <v/>
      </c>
      <c r="DL160" s="51" t="str">
        <f t="shared" si="279"/>
        <v/>
      </c>
      <c r="DM160" s="51" t="str">
        <f t="shared" si="280"/>
        <v/>
      </c>
      <c r="DN160" s="51" t="str">
        <f t="shared" si="281"/>
        <v/>
      </c>
      <c r="DO160" s="51" t="str">
        <f t="shared" si="282"/>
        <v/>
      </c>
      <c r="DP160" s="51" t="str">
        <f t="shared" si="283"/>
        <v/>
      </c>
      <c r="DQ160" s="51" t="str">
        <f t="shared" si="284"/>
        <v/>
      </c>
      <c r="DR160" s="51" t="str">
        <f t="shared" si="285"/>
        <v/>
      </c>
      <c r="DS160" s="51" t="str">
        <f t="shared" si="286"/>
        <v/>
      </c>
      <c r="DT160" s="51" t="str">
        <f t="shared" si="287"/>
        <v/>
      </c>
      <c r="DU160" s="51" t="str">
        <f t="shared" si="288"/>
        <v/>
      </c>
      <c r="DV160" s="51" t="str">
        <f t="shared" si="289"/>
        <v/>
      </c>
      <c r="DW160" s="51" t="str">
        <f t="shared" si="290"/>
        <v/>
      </c>
      <c r="DX160" s="51" t="str">
        <f t="shared" si="291"/>
        <v/>
      </c>
      <c r="DY160" s="51" t="str">
        <f t="shared" si="292"/>
        <v/>
      </c>
      <c r="DZ160" s="51" t="str">
        <f t="shared" si="293"/>
        <v/>
      </c>
      <c r="EA160" s="51" t="str">
        <f t="shared" si="294"/>
        <v/>
      </c>
      <c r="EB160" s="51" t="str">
        <f t="shared" si="295"/>
        <v/>
      </c>
      <c r="EC160" s="51" t="str">
        <f t="shared" si="296"/>
        <v/>
      </c>
      <c r="ED160" s="51" t="str">
        <f t="shared" si="297"/>
        <v/>
      </c>
      <c r="EE160" s="51" t="str">
        <f t="shared" si="298"/>
        <v/>
      </c>
    </row>
    <row r="161" spans="1:135" ht="11.25" customHeight="1">
      <c r="A161" s="51"/>
      <c r="B161" s="51"/>
      <c r="E161" s="51"/>
      <c r="G161" s="60"/>
      <c r="H161" s="60"/>
      <c r="I161" s="52"/>
      <c r="J161" s="24"/>
      <c r="K161" s="24"/>
      <c r="L161" s="37"/>
      <c r="M161" s="33"/>
      <c r="N161" s="24"/>
      <c r="O161" s="20"/>
      <c r="P161" s="20"/>
      <c r="Q161" s="20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DC161" s="51" t="str">
        <f t="shared" si="270"/>
        <v/>
      </c>
      <c r="DD161" s="51" t="str">
        <f t="shared" si="271"/>
        <v/>
      </c>
      <c r="DE161" s="51" t="str">
        <f t="shared" si="272"/>
        <v/>
      </c>
      <c r="DF161" s="51" t="str">
        <f t="shared" si="273"/>
        <v/>
      </c>
      <c r="DG161" s="51" t="str">
        <f t="shared" si="274"/>
        <v/>
      </c>
      <c r="DH161" s="51" t="str">
        <f t="shared" si="275"/>
        <v/>
      </c>
      <c r="DI161" s="51" t="str">
        <f t="shared" si="276"/>
        <v/>
      </c>
      <c r="DJ161" s="51" t="str">
        <f t="shared" si="277"/>
        <v/>
      </c>
      <c r="DK161" s="51" t="str">
        <f t="shared" si="278"/>
        <v/>
      </c>
      <c r="DL161" s="51" t="str">
        <f t="shared" si="279"/>
        <v/>
      </c>
      <c r="DM161" s="51" t="str">
        <f t="shared" si="280"/>
        <v/>
      </c>
      <c r="DN161" s="51" t="str">
        <f t="shared" si="281"/>
        <v/>
      </c>
      <c r="DO161" s="51" t="str">
        <f t="shared" si="282"/>
        <v/>
      </c>
      <c r="DP161" s="51" t="str">
        <f t="shared" si="283"/>
        <v/>
      </c>
      <c r="DQ161" s="51" t="str">
        <f t="shared" si="284"/>
        <v/>
      </c>
      <c r="DR161" s="51" t="str">
        <f t="shared" si="285"/>
        <v/>
      </c>
      <c r="DS161" s="51" t="str">
        <f t="shared" si="286"/>
        <v/>
      </c>
      <c r="DT161" s="51" t="str">
        <f t="shared" si="287"/>
        <v/>
      </c>
      <c r="DU161" s="51" t="str">
        <f t="shared" si="288"/>
        <v/>
      </c>
      <c r="DV161" s="51" t="str">
        <f t="shared" si="289"/>
        <v/>
      </c>
      <c r="DW161" s="51" t="str">
        <f t="shared" si="290"/>
        <v/>
      </c>
      <c r="DX161" s="51" t="str">
        <f t="shared" si="291"/>
        <v/>
      </c>
      <c r="DY161" s="51" t="str">
        <f t="shared" si="292"/>
        <v/>
      </c>
      <c r="DZ161" s="51" t="str">
        <f t="shared" si="293"/>
        <v/>
      </c>
      <c r="EA161" s="51" t="str">
        <f t="shared" si="294"/>
        <v/>
      </c>
      <c r="EB161" s="51" t="str">
        <f t="shared" si="295"/>
        <v/>
      </c>
      <c r="EC161" s="51" t="str">
        <f t="shared" si="296"/>
        <v/>
      </c>
      <c r="ED161" s="51" t="str">
        <f t="shared" si="297"/>
        <v/>
      </c>
      <c r="EE161" s="51" t="str">
        <f t="shared" si="298"/>
        <v/>
      </c>
    </row>
    <row r="162" spans="1:135" ht="11.25" customHeight="1">
      <c r="A162" s="51"/>
      <c r="B162" s="51"/>
      <c r="E162" s="51"/>
      <c r="G162" s="60"/>
      <c r="H162" s="60"/>
      <c r="I162" s="52"/>
      <c r="J162" s="24"/>
      <c r="K162" s="24"/>
      <c r="L162" s="37"/>
      <c r="M162" s="33"/>
      <c r="N162" s="24"/>
      <c r="O162" s="20"/>
      <c r="P162" s="20"/>
      <c r="Q162" s="20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DC162" s="51" t="str">
        <f t="shared" si="270"/>
        <v/>
      </c>
      <c r="DD162" s="51" t="str">
        <f t="shared" si="271"/>
        <v/>
      </c>
      <c r="DE162" s="51" t="str">
        <f t="shared" si="272"/>
        <v/>
      </c>
      <c r="DF162" s="51" t="str">
        <f t="shared" si="273"/>
        <v/>
      </c>
      <c r="DG162" s="51" t="str">
        <f t="shared" si="274"/>
        <v/>
      </c>
      <c r="DH162" s="51" t="str">
        <f t="shared" si="275"/>
        <v/>
      </c>
      <c r="DI162" s="51" t="str">
        <f t="shared" si="276"/>
        <v/>
      </c>
      <c r="DJ162" s="51" t="str">
        <f t="shared" si="277"/>
        <v/>
      </c>
      <c r="DK162" s="51" t="str">
        <f t="shared" si="278"/>
        <v/>
      </c>
      <c r="DL162" s="51" t="str">
        <f t="shared" si="279"/>
        <v/>
      </c>
      <c r="DM162" s="51" t="str">
        <f t="shared" si="280"/>
        <v/>
      </c>
      <c r="DN162" s="51" t="str">
        <f t="shared" si="281"/>
        <v/>
      </c>
      <c r="DO162" s="51" t="str">
        <f t="shared" si="282"/>
        <v/>
      </c>
      <c r="DP162" s="51" t="str">
        <f t="shared" si="283"/>
        <v/>
      </c>
      <c r="DQ162" s="51" t="str">
        <f t="shared" si="284"/>
        <v/>
      </c>
      <c r="DR162" s="51" t="str">
        <f t="shared" si="285"/>
        <v/>
      </c>
      <c r="DS162" s="51" t="str">
        <f t="shared" si="286"/>
        <v/>
      </c>
      <c r="DT162" s="51" t="str">
        <f t="shared" si="287"/>
        <v/>
      </c>
      <c r="DU162" s="51" t="str">
        <f t="shared" si="288"/>
        <v/>
      </c>
      <c r="DV162" s="51" t="str">
        <f t="shared" si="289"/>
        <v/>
      </c>
      <c r="DW162" s="51" t="str">
        <f t="shared" si="290"/>
        <v/>
      </c>
      <c r="DX162" s="51" t="str">
        <f t="shared" si="291"/>
        <v/>
      </c>
      <c r="DY162" s="51" t="str">
        <f t="shared" si="292"/>
        <v/>
      </c>
      <c r="DZ162" s="51" t="str">
        <f t="shared" si="293"/>
        <v/>
      </c>
      <c r="EA162" s="51" t="str">
        <f t="shared" si="294"/>
        <v/>
      </c>
      <c r="EB162" s="51" t="str">
        <f t="shared" si="295"/>
        <v/>
      </c>
      <c r="EC162" s="51" t="str">
        <f t="shared" si="296"/>
        <v/>
      </c>
      <c r="ED162" s="51" t="str">
        <f t="shared" si="297"/>
        <v/>
      </c>
      <c r="EE162" s="51" t="str">
        <f t="shared" si="298"/>
        <v/>
      </c>
    </row>
    <row r="163" spans="1:135" ht="11.25" customHeight="1">
      <c r="A163" s="51"/>
      <c r="B163" s="51"/>
      <c r="E163" s="51"/>
      <c r="G163" s="61"/>
      <c r="H163" s="61"/>
      <c r="I163" s="52"/>
      <c r="J163" s="29"/>
      <c r="K163" s="24"/>
      <c r="L163" s="37"/>
      <c r="M163" s="33"/>
      <c r="N163" s="24"/>
      <c r="O163" s="20"/>
      <c r="P163" s="20"/>
      <c r="Q163" s="20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DC163" s="51" t="str">
        <f t="shared" si="270"/>
        <v/>
      </c>
      <c r="DD163" s="51" t="str">
        <f t="shared" si="271"/>
        <v/>
      </c>
      <c r="DE163" s="51" t="str">
        <f t="shared" si="272"/>
        <v/>
      </c>
      <c r="DF163" s="51" t="str">
        <f t="shared" si="273"/>
        <v/>
      </c>
      <c r="DG163" s="51" t="str">
        <f t="shared" si="274"/>
        <v/>
      </c>
      <c r="DH163" s="51" t="str">
        <f t="shared" si="275"/>
        <v/>
      </c>
      <c r="DI163" s="51" t="str">
        <f t="shared" si="276"/>
        <v/>
      </c>
      <c r="DJ163" s="51" t="str">
        <f t="shared" si="277"/>
        <v/>
      </c>
      <c r="DK163" s="51" t="str">
        <f t="shared" si="278"/>
        <v/>
      </c>
      <c r="DL163" s="51" t="str">
        <f t="shared" si="279"/>
        <v/>
      </c>
      <c r="DM163" s="51" t="str">
        <f t="shared" si="280"/>
        <v/>
      </c>
      <c r="DN163" s="51" t="str">
        <f t="shared" si="281"/>
        <v/>
      </c>
      <c r="DO163" s="51" t="str">
        <f t="shared" si="282"/>
        <v/>
      </c>
      <c r="DP163" s="51" t="str">
        <f t="shared" si="283"/>
        <v/>
      </c>
      <c r="DQ163" s="51" t="str">
        <f t="shared" si="284"/>
        <v/>
      </c>
      <c r="DR163" s="51" t="str">
        <f t="shared" si="285"/>
        <v/>
      </c>
      <c r="DS163" s="51" t="str">
        <f t="shared" si="286"/>
        <v/>
      </c>
      <c r="DT163" s="51" t="str">
        <f t="shared" si="287"/>
        <v/>
      </c>
      <c r="DU163" s="51" t="str">
        <f t="shared" si="288"/>
        <v/>
      </c>
      <c r="DV163" s="51" t="str">
        <f t="shared" si="289"/>
        <v/>
      </c>
      <c r="DW163" s="51" t="str">
        <f t="shared" si="290"/>
        <v/>
      </c>
      <c r="DX163" s="51" t="str">
        <f t="shared" si="291"/>
        <v/>
      </c>
      <c r="DY163" s="51" t="str">
        <f t="shared" si="292"/>
        <v/>
      </c>
      <c r="DZ163" s="51" t="str">
        <f t="shared" si="293"/>
        <v/>
      </c>
      <c r="EA163" s="51" t="str">
        <f t="shared" si="294"/>
        <v/>
      </c>
      <c r="EB163" s="51" t="str">
        <f t="shared" si="295"/>
        <v/>
      </c>
      <c r="EC163" s="51" t="str">
        <f t="shared" si="296"/>
        <v/>
      </c>
      <c r="ED163" s="51" t="str">
        <f t="shared" si="297"/>
        <v/>
      </c>
      <c r="EE163" s="51" t="str">
        <f t="shared" si="298"/>
        <v/>
      </c>
    </row>
    <row r="164" spans="1:135" ht="11.25" customHeight="1">
      <c r="A164" s="51"/>
      <c r="B164" s="51"/>
      <c r="E164" s="51"/>
      <c r="G164" s="60"/>
      <c r="H164" s="60"/>
      <c r="I164" s="52"/>
      <c r="J164" s="24"/>
      <c r="K164" s="24"/>
      <c r="L164" s="37"/>
      <c r="M164" s="33"/>
      <c r="N164" s="24"/>
      <c r="O164" s="20"/>
      <c r="P164" s="20"/>
      <c r="Q164" s="20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DC164" s="51" t="str">
        <f t="shared" si="270"/>
        <v/>
      </c>
      <c r="DD164" s="51" t="str">
        <f t="shared" si="271"/>
        <v/>
      </c>
      <c r="DE164" s="51" t="str">
        <f t="shared" si="272"/>
        <v/>
      </c>
      <c r="DF164" s="51" t="str">
        <f t="shared" si="273"/>
        <v/>
      </c>
      <c r="DG164" s="51" t="str">
        <f t="shared" si="274"/>
        <v/>
      </c>
      <c r="DH164" s="51" t="str">
        <f t="shared" si="275"/>
        <v/>
      </c>
      <c r="DI164" s="51" t="str">
        <f t="shared" si="276"/>
        <v/>
      </c>
      <c r="DJ164" s="51" t="str">
        <f t="shared" si="277"/>
        <v/>
      </c>
      <c r="DK164" s="51" t="str">
        <f t="shared" si="278"/>
        <v/>
      </c>
      <c r="DL164" s="51" t="str">
        <f t="shared" si="279"/>
        <v/>
      </c>
      <c r="DM164" s="51" t="str">
        <f t="shared" si="280"/>
        <v/>
      </c>
      <c r="DN164" s="51" t="str">
        <f t="shared" si="281"/>
        <v/>
      </c>
      <c r="DO164" s="51" t="str">
        <f t="shared" si="282"/>
        <v/>
      </c>
      <c r="DP164" s="51" t="str">
        <f t="shared" si="283"/>
        <v/>
      </c>
      <c r="DQ164" s="51" t="str">
        <f t="shared" si="284"/>
        <v/>
      </c>
      <c r="DR164" s="51" t="str">
        <f t="shared" si="285"/>
        <v/>
      </c>
      <c r="DS164" s="51" t="str">
        <f t="shared" si="286"/>
        <v/>
      </c>
      <c r="DT164" s="51" t="str">
        <f t="shared" si="287"/>
        <v/>
      </c>
      <c r="DU164" s="51" t="str">
        <f t="shared" si="288"/>
        <v/>
      </c>
      <c r="DV164" s="51" t="str">
        <f t="shared" si="289"/>
        <v/>
      </c>
      <c r="DW164" s="51" t="str">
        <f t="shared" si="290"/>
        <v/>
      </c>
      <c r="DX164" s="51" t="str">
        <f t="shared" si="291"/>
        <v/>
      </c>
      <c r="DY164" s="51" t="str">
        <f t="shared" si="292"/>
        <v/>
      </c>
      <c r="DZ164" s="51" t="str">
        <f t="shared" si="293"/>
        <v/>
      </c>
      <c r="EA164" s="51" t="str">
        <f t="shared" si="294"/>
        <v/>
      </c>
      <c r="EB164" s="51" t="str">
        <f t="shared" si="295"/>
        <v/>
      </c>
      <c r="EC164" s="51" t="str">
        <f t="shared" si="296"/>
        <v/>
      </c>
      <c r="ED164" s="51" t="str">
        <f t="shared" si="297"/>
        <v/>
      </c>
      <c r="EE164" s="51" t="str">
        <f t="shared" si="298"/>
        <v/>
      </c>
    </row>
    <row r="165" spans="1:135" ht="11.25" customHeight="1">
      <c r="A165" s="51"/>
      <c r="B165" s="51"/>
      <c r="E165" s="51"/>
      <c r="G165" s="60"/>
      <c r="H165" s="60"/>
      <c r="I165" s="52"/>
      <c r="J165" s="24"/>
      <c r="K165" s="24"/>
      <c r="L165" s="37"/>
      <c r="M165" s="33"/>
      <c r="N165" s="24"/>
      <c r="O165" s="20"/>
      <c r="P165" s="20"/>
      <c r="Q165" s="20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DC165" s="51" t="str">
        <f t="shared" si="270"/>
        <v/>
      </c>
      <c r="DD165" s="51" t="str">
        <f t="shared" si="271"/>
        <v/>
      </c>
      <c r="DE165" s="51" t="str">
        <f t="shared" si="272"/>
        <v/>
      </c>
      <c r="DF165" s="51" t="str">
        <f t="shared" si="273"/>
        <v/>
      </c>
      <c r="DG165" s="51" t="str">
        <f t="shared" si="274"/>
        <v/>
      </c>
      <c r="DH165" s="51" t="str">
        <f t="shared" si="275"/>
        <v/>
      </c>
      <c r="DI165" s="51" t="str">
        <f t="shared" si="276"/>
        <v/>
      </c>
      <c r="DJ165" s="51" t="str">
        <f t="shared" si="277"/>
        <v/>
      </c>
      <c r="DK165" s="51" t="str">
        <f t="shared" si="278"/>
        <v/>
      </c>
      <c r="DL165" s="51" t="str">
        <f t="shared" si="279"/>
        <v/>
      </c>
      <c r="DM165" s="51" t="str">
        <f t="shared" si="280"/>
        <v/>
      </c>
      <c r="DN165" s="51" t="str">
        <f t="shared" si="281"/>
        <v/>
      </c>
      <c r="DO165" s="51" t="str">
        <f t="shared" si="282"/>
        <v/>
      </c>
      <c r="DP165" s="51" t="str">
        <f t="shared" si="283"/>
        <v/>
      </c>
      <c r="DQ165" s="51" t="str">
        <f t="shared" si="284"/>
        <v/>
      </c>
      <c r="DR165" s="51" t="str">
        <f t="shared" si="285"/>
        <v/>
      </c>
      <c r="DS165" s="51" t="str">
        <f t="shared" si="286"/>
        <v/>
      </c>
      <c r="DT165" s="51" t="str">
        <f t="shared" si="287"/>
        <v/>
      </c>
      <c r="DU165" s="51" t="str">
        <f t="shared" si="288"/>
        <v/>
      </c>
      <c r="DV165" s="51" t="str">
        <f t="shared" si="289"/>
        <v/>
      </c>
      <c r="DW165" s="51" t="str">
        <f t="shared" si="290"/>
        <v/>
      </c>
      <c r="DX165" s="51" t="str">
        <f t="shared" si="291"/>
        <v/>
      </c>
      <c r="DY165" s="51" t="str">
        <f t="shared" si="292"/>
        <v/>
      </c>
      <c r="DZ165" s="51" t="str">
        <f t="shared" si="293"/>
        <v/>
      </c>
      <c r="EA165" s="51" t="str">
        <f t="shared" si="294"/>
        <v/>
      </c>
      <c r="EB165" s="51" t="str">
        <f t="shared" si="295"/>
        <v/>
      </c>
      <c r="EC165" s="51" t="str">
        <f t="shared" si="296"/>
        <v/>
      </c>
      <c r="ED165" s="51" t="str">
        <f t="shared" si="297"/>
        <v/>
      </c>
      <c r="EE165" s="51" t="str">
        <f t="shared" si="298"/>
        <v/>
      </c>
    </row>
    <row r="166" spans="1:135" ht="11.25" customHeight="1">
      <c r="A166" s="51"/>
      <c r="B166" s="51"/>
      <c r="E166" s="51"/>
      <c r="G166" s="60"/>
      <c r="H166" s="60"/>
      <c r="I166" s="52"/>
      <c r="J166" s="24"/>
      <c r="K166" s="24"/>
      <c r="L166" s="37"/>
      <c r="M166" s="33"/>
      <c r="N166" s="24"/>
      <c r="O166" s="20"/>
      <c r="P166" s="20"/>
      <c r="Q166" s="20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DC166" s="51" t="str">
        <f t="shared" si="270"/>
        <v/>
      </c>
      <c r="DD166" s="51" t="str">
        <f t="shared" si="271"/>
        <v/>
      </c>
      <c r="DE166" s="51" t="str">
        <f t="shared" si="272"/>
        <v/>
      </c>
      <c r="DF166" s="51" t="str">
        <f t="shared" si="273"/>
        <v/>
      </c>
      <c r="DG166" s="51" t="str">
        <f t="shared" si="274"/>
        <v/>
      </c>
      <c r="DH166" s="51" t="str">
        <f t="shared" si="275"/>
        <v/>
      </c>
      <c r="DI166" s="51" t="str">
        <f t="shared" si="276"/>
        <v/>
      </c>
      <c r="DJ166" s="51" t="str">
        <f t="shared" si="277"/>
        <v/>
      </c>
      <c r="DK166" s="51" t="str">
        <f t="shared" si="278"/>
        <v/>
      </c>
      <c r="DL166" s="51" t="str">
        <f t="shared" si="279"/>
        <v/>
      </c>
      <c r="DM166" s="51" t="str">
        <f t="shared" si="280"/>
        <v/>
      </c>
      <c r="DN166" s="51" t="str">
        <f t="shared" si="281"/>
        <v/>
      </c>
      <c r="DO166" s="51" t="str">
        <f t="shared" si="282"/>
        <v/>
      </c>
      <c r="DP166" s="51" t="str">
        <f t="shared" si="283"/>
        <v/>
      </c>
      <c r="DQ166" s="51" t="str">
        <f t="shared" si="284"/>
        <v/>
      </c>
      <c r="DR166" s="51" t="str">
        <f t="shared" si="285"/>
        <v/>
      </c>
      <c r="DS166" s="51" t="str">
        <f t="shared" si="286"/>
        <v/>
      </c>
      <c r="DT166" s="51" t="str">
        <f t="shared" si="287"/>
        <v/>
      </c>
      <c r="DU166" s="51" t="str">
        <f t="shared" si="288"/>
        <v/>
      </c>
      <c r="DV166" s="51" t="str">
        <f t="shared" si="289"/>
        <v/>
      </c>
      <c r="DW166" s="51" t="str">
        <f t="shared" si="290"/>
        <v/>
      </c>
      <c r="DX166" s="51" t="str">
        <f t="shared" si="291"/>
        <v/>
      </c>
      <c r="DY166" s="51" t="str">
        <f t="shared" si="292"/>
        <v/>
      </c>
      <c r="DZ166" s="51" t="str">
        <f t="shared" si="293"/>
        <v/>
      </c>
      <c r="EA166" s="51" t="str">
        <f t="shared" si="294"/>
        <v/>
      </c>
      <c r="EB166" s="51" t="str">
        <f t="shared" si="295"/>
        <v/>
      </c>
      <c r="EC166" s="51" t="str">
        <f t="shared" si="296"/>
        <v/>
      </c>
      <c r="ED166" s="51" t="str">
        <f t="shared" si="297"/>
        <v/>
      </c>
      <c r="EE166" s="51" t="str">
        <f t="shared" si="298"/>
        <v/>
      </c>
    </row>
    <row r="167" spans="1:135" ht="11.25" customHeight="1">
      <c r="A167" s="51"/>
      <c r="B167" s="51"/>
      <c r="E167" s="51"/>
      <c r="G167" s="60"/>
      <c r="H167" s="60"/>
      <c r="I167" s="52"/>
      <c r="J167" s="24"/>
      <c r="K167" s="24"/>
      <c r="L167" s="37"/>
      <c r="M167" s="33"/>
      <c r="N167" s="24"/>
      <c r="O167" s="20"/>
      <c r="P167" s="20"/>
      <c r="Q167" s="20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DC167" s="51" t="str">
        <f t="shared" si="270"/>
        <v/>
      </c>
      <c r="DD167" s="51" t="str">
        <f t="shared" si="271"/>
        <v/>
      </c>
      <c r="DE167" s="51" t="str">
        <f t="shared" si="272"/>
        <v/>
      </c>
      <c r="DF167" s="51" t="str">
        <f t="shared" si="273"/>
        <v/>
      </c>
      <c r="DG167" s="51" t="str">
        <f t="shared" si="274"/>
        <v/>
      </c>
      <c r="DH167" s="51" t="str">
        <f t="shared" si="275"/>
        <v/>
      </c>
      <c r="DI167" s="51" t="str">
        <f t="shared" si="276"/>
        <v/>
      </c>
      <c r="DJ167" s="51" t="str">
        <f t="shared" si="277"/>
        <v/>
      </c>
      <c r="DK167" s="51" t="str">
        <f t="shared" si="278"/>
        <v/>
      </c>
      <c r="DL167" s="51" t="str">
        <f t="shared" si="279"/>
        <v/>
      </c>
      <c r="DM167" s="51" t="str">
        <f t="shared" si="280"/>
        <v/>
      </c>
      <c r="DN167" s="51" t="str">
        <f t="shared" si="281"/>
        <v/>
      </c>
      <c r="DO167" s="51" t="str">
        <f t="shared" si="282"/>
        <v/>
      </c>
      <c r="DP167" s="51" t="str">
        <f t="shared" si="283"/>
        <v/>
      </c>
      <c r="DQ167" s="51" t="str">
        <f t="shared" si="284"/>
        <v/>
      </c>
      <c r="DR167" s="51" t="str">
        <f t="shared" si="285"/>
        <v/>
      </c>
      <c r="DS167" s="51" t="str">
        <f t="shared" si="286"/>
        <v/>
      </c>
      <c r="DT167" s="51" t="str">
        <f t="shared" si="287"/>
        <v/>
      </c>
      <c r="DU167" s="51" t="str">
        <f t="shared" si="288"/>
        <v/>
      </c>
      <c r="DV167" s="51" t="str">
        <f t="shared" si="289"/>
        <v/>
      </c>
      <c r="DW167" s="51" t="str">
        <f t="shared" si="290"/>
        <v/>
      </c>
      <c r="DX167" s="51" t="str">
        <f t="shared" si="291"/>
        <v/>
      </c>
      <c r="DY167" s="51" t="str">
        <f t="shared" si="292"/>
        <v/>
      </c>
      <c r="DZ167" s="51" t="str">
        <f t="shared" si="293"/>
        <v/>
      </c>
      <c r="EA167" s="51" t="str">
        <f t="shared" si="294"/>
        <v/>
      </c>
      <c r="EB167" s="51" t="str">
        <f t="shared" si="295"/>
        <v/>
      </c>
      <c r="EC167" s="51" t="str">
        <f t="shared" si="296"/>
        <v/>
      </c>
      <c r="ED167" s="51" t="str">
        <f t="shared" si="297"/>
        <v/>
      </c>
      <c r="EE167" s="51" t="str">
        <f t="shared" si="298"/>
        <v/>
      </c>
    </row>
    <row r="168" spans="1:135" ht="11.25" customHeight="1">
      <c r="A168" s="51"/>
      <c r="B168" s="51"/>
      <c r="E168" s="51"/>
      <c r="G168" s="60"/>
      <c r="H168" s="60"/>
      <c r="I168" s="52"/>
      <c r="J168" s="24"/>
      <c r="K168" s="24"/>
      <c r="L168" s="37"/>
      <c r="M168" s="33"/>
      <c r="N168" s="24"/>
      <c r="O168" s="20"/>
      <c r="P168" s="20"/>
      <c r="Q168" s="20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DC168" s="51" t="str">
        <f t="shared" si="270"/>
        <v/>
      </c>
      <c r="DD168" s="51" t="str">
        <f t="shared" si="271"/>
        <v/>
      </c>
      <c r="DE168" s="51" t="str">
        <f t="shared" si="272"/>
        <v/>
      </c>
      <c r="DF168" s="51" t="str">
        <f t="shared" si="273"/>
        <v/>
      </c>
      <c r="DG168" s="51" t="str">
        <f t="shared" si="274"/>
        <v/>
      </c>
      <c r="DH168" s="51" t="str">
        <f t="shared" si="275"/>
        <v/>
      </c>
      <c r="DI168" s="51" t="str">
        <f t="shared" si="276"/>
        <v/>
      </c>
      <c r="DJ168" s="51" t="str">
        <f t="shared" si="277"/>
        <v/>
      </c>
      <c r="DK168" s="51" t="str">
        <f t="shared" si="278"/>
        <v/>
      </c>
      <c r="DL168" s="51" t="str">
        <f t="shared" si="279"/>
        <v/>
      </c>
      <c r="DM168" s="51" t="str">
        <f t="shared" si="280"/>
        <v/>
      </c>
      <c r="DN168" s="51" t="str">
        <f t="shared" si="281"/>
        <v/>
      </c>
      <c r="DO168" s="51" t="str">
        <f t="shared" si="282"/>
        <v/>
      </c>
      <c r="DP168" s="51" t="str">
        <f t="shared" si="283"/>
        <v/>
      </c>
      <c r="DQ168" s="51" t="str">
        <f t="shared" si="284"/>
        <v/>
      </c>
      <c r="DR168" s="51" t="str">
        <f t="shared" si="285"/>
        <v/>
      </c>
      <c r="DS168" s="51" t="str">
        <f t="shared" si="286"/>
        <v/>
      </c>
      <c r="DT168" s="51" t="str">
        <f t="shared" si="287"/>
        <v/>
      </c>
      <c r="DU168" s="51" t="str">
        <f t="shared" si="288"/>
        <v/>
      </c>
      <c r="DV168" s="51" t="str">
        <f t="shared" si="289"/>
        <v/>
      </c>
      <c r="DW168" s="51" t="str">
        <f t="shared" si="290"/>
        <v/>
      </c>
      <c r="DX168" s="51" t="str">
        <f t="shared" si="291"/>
        <v/>
      </c>
      <c r="DY168" s="51" t="str">
        <f t="shared" si="292"/>
        <v/>
      </c>
      <c r="DZ168" s="51" t="str">
        <f t="shared" si="293"/>
        <v/>
      </c>
      <c r="EA168" s="51" t="str">
        <f t="shared" si="294"/>
        <v/>
      </c>
      <c r="EB168" s="51" t="str">
        <f t="shared" si="295"/>
        <v/>
      </c>
      <c r="EC168" s="51" t="str">
        <f t="shared" si="296"/>
        <v/>
      </c>
      <c r="ED168" s="51" t="str">
        <f t="shared" si="297"/>
        <v/>
      </c>
      <c r="EE168" s="51" t="str">
        <f t="shared" si="298"/>
        <v/>
      </c>
    </row>
    <row r="169" spans="1:135" ht="11.25" customHeight="1">
      <c r="A169" s="51"/>
      <c r="B169" s="51"/>
      <c r="E169" s="51"/>
      <c r="G169" s="60"/>
      <c r="H169" s="60"/>
      <c r="I169" s="52"/>
      <c r="J169" s="24"/>
      <c r="K169" s="24"/>
      <c r="L169" s="37"/>
      <c r="M169" s="33"/>
      <c r="N169" s="24"/>
      <c r="O169" s="20"/>
      <c r="P169" s="20"/>
      <c r="Q169" s="20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DC169" s="51" t="str">
        <f t="shared" si="270"/>
        <v/>
      </c>
      <c r="DD169" s="51" t="str">
        <f t="shared" si="271"/>
        <v/>
      </c>
      <c r="DE169" s="51" t="str">
        <f t="shared" si="272"/>
        <v/>
      </c>
      <c r="DF169" s="51" t="str">
        <f t="shared" si="273"/>
        <v/>
      </c>
      <c r="DG169" s="51" t="str">
        <f t="shared" si="274"/>
        <v/>
      </c>
      <c r="DH169" s="51" t="str">
        <f t="shared" si="275"/>
        <v/>
      </c>
      <c r="DI169" s="51" t="str">
        <f t="shared" si="276"/>
        <v/>
      </c>
      <c r="DJ169" s="51" t="str">
        <f t="shared" si="277"/>
        <v/>
      </c>
      <c r="DK169" s="51" t="str">
        <f t="shared" si="278"/>
        <v/>
      </c>
      <c r="DL169" s="51" t="str">
        <f t="shared" si="279"/>
        <v/>
      </c>
      <c r="DM169" s="51" t="str">
        <f t="shared" si="280"/>
        <v/>
      </c>
      <c r="DN169" s="51" t="str">
        <f t="shared" si="281"/>
        <v/>
      </c>
      <c r="DO169" s="51" t="str">
        <f t="shared" si="282"/>
        <v/>
      </c>
      <c r="DP169" s="51" t="str">
        <f t="shared" si="283"/>
        <v/>
      </c>
      <c r="DQ169" s="51" t="str">
        <f t="shared" si="284"/>
        <v/>
      </c>
      <c r="DR169" s="51" t="str">
        <f t="shared" si="285"/>
        <v/>
      </c>
      <c r="DS169" s="51" t="str">
        <f t="shared" si="286"/>
        <v/>
      </c>
      <c r="DT169" s="51" t="str">
        <f t="shared" si="287"/>
        <v/>
      </c>
      <c r="DU169" s="51" t="str">
        <f t="shared" si="288"/>
        <v/>
      </c>
      <c r="DV169" s="51" t="str">
        <f t="shared" si="289"/>
        <v/>
      </c>
      <c r="DW169" s="51" t="str">
        <f t="shared" si="290"/>
        <v/>
      </c>
      <c r="DX169" s="51" t="str">
        <f t="shared" si="291"/>
        <v/>
      </c>
      <c r="DY169" s="51" t="str">
        <f t="shared" si="292"/>
        <v/>
      </c>
      <c r="DZ169" s="51" t="str">
        <f t="shared" si="293"/>
        <v/>
      </c>
      <c r="EA169" s="51" t="str">
        <f t="shared" si="294"/>
        <v/>
      </c>
      <c r="EB169" s="51" t="str">
        <f t="shared" si="295"/>
        <v/>
      </c>
      <c r="EC169" s="51" t="str">
        <f t="shared" si="296"/>
        <v/>
      </c>
      <c r="ED169" s="51" t="str">
        <f t="shared" si="297"/>
        <v/>
      </c>
      <c r="EE169" s="51" t="str">
        <f t="shared" si="298"/>
        <v/>
      </c>
    </row>
    <row r="170" spans="1:135" ht="11.25" customHeight="1">
      <c r="A170" s="51"/>
      <c r="B170" s="51"/>
      <c r="E170" s="51"/>
      <c r="G170" s="60"/>
      <c r="H170" s="60"/>
      <c r="I170" s="52"/>
      <c r="J170" s="24"/>
      <c r="K170" s="24"/>
      <c r="L170" s="37"/>
      <c r="M170" s="33"/>
      <c r="N170" s="24"/>
      <c r="O170" s="20"/>
      <c r="P170" s="20"/>
      <c r="Q170" s="20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DC170" s="51" t="str">
        <f t="shared" si="270"/>
        <v/>
      </c>
      <c r="DD170" s="51" t="str">
        <f t="shared" si="271"/>
        <v/>
      </c>
      <c r="DE170" s="51" t="str">
        <f t="shared" si="272"/>
        <v/>
      </c>
      <c r="DF170" s="51" t="str">
        <f t="shared" si="273"/>
        <v/>
      </c>
      <c r="DG170" s="51" t="str">
        <f t="shared" si="274"/>
        <v/>
      </c>
      <c r="DH170" s="51" t="str">
        <f t="shared" si="275"/>
        <v/>
      </c>
      <c r="DI170" s="51" t="str">
        <f t="shared" si="276"/>
        <v/>
      </c>
      <c r="DJ170" s="51" t="str">
        <f t="shared" si="277"/>
        <v/>
      </c>
      <c r="DK170" s="51" t="str">
        <f t="shared" si="278"/>
        <v/>
      </c>
      <c r="DL170" s="51" t="str">
        <f t="shared" si="279"/>
        <v/>
      </c>
      <c r="DM170" s="51" t="str">
        <f t="shared" si="280"/>
        <v/>
      </c>
      <c r="DN170" s="51" t="str">
        <f t="shared" si="281"/>
        <v/>
      </c>
      <c r="DO170" s="51" t="str">
        <f t="shared" si="282"/>
        <v/>
      </c>
      <c r="DP170" s="51" t="str">
        <f t="shared" si="283"/>
        <v/>
      </c>
      <c r="DQ170" s="51" t="str">
        <f t="shared" si="284"/>
        <v/>
      </c>
      <c r="DR170" s="51" t="str">
        <f t="shared" si="285"/>
        <v/>
      </c>
      <c r="DS170" s="51" t="str">
        <f t="shared" si="286"/>
        <v/>
      </c>
      <c r="DT170" s="51" t="str">
        <f t="shared" si="287"/>
        <v/>
      </c>
      <c r="DU170" s="51" t="str">
        <f t="shared" si="288"/>
        <v/>
      </c>
      <c r="DV170" s="51" t="str">
        <f t="shared" si="289"/>
        <v/>
      </c>
      <c r="DW170" s="51" t="str">
        <f t="shared" si="290"/>
        <v/>
      </c>
      <c r="DX170" s="51" t="str">
        <f t="shared" si="291"/>
        <v/>
      </c>
      <c r="DY170" s="51" t="str">
        <f t="shared" si="292"/>
        <v/>
      </c>
      <c r="DZ170" s="51" t="str">
        <f t="shared" si="293"/>
        <v/>
      </c>
      <c r="EA170" s="51" t="str">
        <f t="shared" si="294"/>
        <v/>
      </c>
      <c r="EB170" s="51" t="str">
        <f t="shared" si="295"/>
        <v/>
      </c>
      <c r="EC170" s="51" t="str">
        <f t="shared" si="296"/>
        <v/>
      </c>
      <c r="ED170" s="51" t="str">
        <f t="shared" si="297"/>
        <v/>
      </c>
      <c r="EE170" s="51" t="str">
        <f t="shared" si="298"/>
        <v/>
      </c>
    </row>
    <row r="171" spans="1:135" ht="11.25" customHeight="1">
      <c r="A171" s="51"/>
      <c r="B171" s="51"/>
      <c r="E171" s="51"/>
      <c r="G171" s="60"/>
      <c r="H171" s="60"/>
      <c r="I171" s="52"/>
      <c r="J171" s="24"/>
      <c r="K171" s="24"/>
      <c r="L171" s="37"/>
      <c r="M171" s="33"/>
      <c r="N171" s="24"/>
      <c r="O171" s="20"/>
      <c r="P171" s="20"/>
      <c r="Q171" s="20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DC171" s="51" t="str">
        <f t="shared" si="270"/>
        <v/>
      </c>
      <c r="DD171" s="51" t="str">
        <f t="shared" si="271"/>
        <v/>
      </c>
      <c r="DE171" s="51" t="str">
        <f t="shared" si="272"/>
        <v/>
      </c>
      <c r="DF171" s="51" t="str">
        <f t="shared" si="273"/>
        <v/>
      </c>
      <c r="DG171" s="51" t="str">
        <f t="shared" si="274"/>
        <v/>
      </c>
      <c r="DH171" s="51" t="str">
        <f t="shared" si="275"/>
        <v/>
      </c>
      <c r="DI171" s="51" t="str">
        <f t="shared" si="276"/>
        <v/>
      </c>
      <c r="DJ171" s="51" t="str">
        <f t="shared" si="277"/>
        <v/>
      </c>
      <c r="DK171" s="51" t="str">
        <f t="shared" si="278"/>
        <v/>
      </c>
      <c r="DL171" s="51" t="str">
        <f t="shared" si="279"/>
        <v/>
      </c>
      <c r="DM171" s="51" t="str">
        <f t="shared" si="280"/>
        <v/>
      </c>
      <c r="DN171" s="51" t="str">
        <f t="shared" si="281"/>
        <v/>
      </c>
      <c r="DO171" s="51" t="str">
        <f t="shared" si="282"/>
        <v/>
      </c>
      <c r="DP171" s="51" t="str">
        <f t="shared" si="283"/>
        <v/>
      </c>
      <c r="DQ171" s="51" t="str">
        <f t="shared" si="284"/>
        <v/>
      </c>
      <c r="DR171" s="51" t="str">
        <f t="shared" si="285"/>
        <v/>
      </c>
      <c r="DS171" s="51" t="str">
        <f t="shared" si="286"/>
        <v/>
      </c>
      <c r="DT171" s="51" t="str">
        <f t="shared" si="287"/>
        <v/>
      </c>
      <c r="DU171" s="51" t="str">
        <f t="shared" si="288"/>
        <v/>
      </c>
      <c r="DV171" s="51" t="str">
        <f t="shared" si="289"/>
        <v/>
      </c>
      <c r="DW171" s="51" t="str">
        <f t="shared" si="290"/>
        <v/>
      </c>
      <c r="DX171" s="51" t="str">
        <f t="shared" si="291"/>
        <v/>
      </c>
      <c r="DY171" s="51" t="str">
        <f t="shared" si="292"/>
        <v/>
      </c>
      <c r="DZ171" s="51" t="str">
        <f t="shared" si="293"/>
        <v/>
      </c>
      <c r="EA171" s="51" t="str">
        <f t="shared" si="294"/>
        <v/>
      </c>
      <c r="EB171" s="51" t="str">
        <f t="shared" si="295"/>
        <v/>
      </c>
      <c r="EC171" s="51" t="str">
        <f t="shared" si="296"/>
        <v/>
      </c>
      <c r="ED171" s="51" t="str">
        <f t="shared" si="297"/>
        <v/>
      </c>
      <c r="EE171" s="51" t="str">
        <f t="shared" si="298"/>
        <v/>
      </c>
    </row>
    <row r="172" spans="1:135" ht="11.25" customHeight="1">
      <c r="A172" s="51"/>
      <c r="B172" s="51"/>
      <c r="E172" s="51"/>
      <c r="G172" s="60"/>
      <c r="H172" s="60"/>
      <c r="I172" s="52"/>
      <c r="J172" s="24"/>
      <c r="K172" s="24"/>
      <c r="L172" s="37"/>
      <c r="M172" s="33"/>
      <c r="N172" s="24"/>
      <c r="O172" s="20"/>
      <c r="P172" s="20"/>
      <c r="Q172" s="20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DC172" s="51" t="str">
        <f t="shared" ref="DC172:DC185" si="299">IF(Q233=1977,IF($E233=0,"",$E233),"")</f>
        <v/>
      </c>
      <c r="DD172" s="51" t="str">
        <f t="shared" ref="DD172:DD185" si="300">IF(Q233=1978,IF($E233=0,"",$E233),"")</f>
        <v/>
      </c>
      <c r="DE172" s="51" t="str">
        <f t="shared" ref="DE172:DE185" si="301">IF(Q233=1979,IF($E233=0,"",$E233),"")</f>
        <v/>
      </c>
      <c r="DF172" s="51" t="str">
        <f t="shared" ref="DF172:DF185" si="302">IF(Q233=1980,IF($E233=0,"",$E233),"")</f>
        <v/>
      </c>
      <c r="DG172" s="51" t="str">
        <f t="shared" ref="DG172:DG185" si="303">IF(Q233=1981,IF($E233=0,"",$E233),"")</f>
        <v/>
      </c>
      <c r="DH172" s="51" t="str">
        <f t="shared" ref="DH172:DH185" si="304">IF(Q233=1982,IF($E233=0,"",$E233),"")</f>
        <v/>
      </c>
      <c r="DI172" s="51" t="str">
        <f t="shared" ref="DI172:DI185" si="305">IF(Q233=1983,IF($E233=0,"",$E233),"")</f>
        <v/>
      </c>
      <c r="DJ172" s="51" t="str">
        <f t="shared" ref="DJ172:DJ185" si="306">IF(Q233=1984,IF($E233=0,"",$E233),"")</f>
        <v/>
      </c>
      <c r="DK172" s="51" t="str">
        <f t="shared" ref="DK172:DK185" si="307">IF(Q233=1985,IF($E233=0,"",$E233),"")</f>
        <v/>
      </c>
      <c r="DL172" s="51" t="str">
        <f t="shared" ref="DL172:DL185" si="308">IF(Q233=1986,IF($E233=0,"",$E233),"")</f>
        <v/>
      </c>
      <c r="DM172" s="51" t="str">
        <f t="shared" ref="DM172:DM185" si="309">IF(Q233=1987,IF($E233=0,"",$E233),"")</f>
        <v/>
      </c>
      <c r="DN172" s="51" t="str">
        <f t="shared" ref="DN172:DN185" si="310">IF(Q233=1988,IF($E233=0,"",$E233),"")</f>
        <v/>
      </c>
      <c r="DO172" s="51" t="str">
        <f t="shared" ref="DO172:DO185" si="311">IF(Q233=1989,IF($E233=0,"",$E233),"")</f>
        <v/>
      </c>
      <c r="DP172" s="51" t="str">
        <f t="shared" ref="DP172:DP185" si="312">IF(Q233=1990,IF($E233=0,"",$E233),"")</f>
        <v/>
      </c>
      <c r="DQ172" s="51" t="str">
        <f t="shared" ref="DQ172:DQ185" si="313">IF(Q233=1991,IF($E233=0,"",$E233),"")</f>
        <v/>
      </c>
      <c r="DR172" s="51" t="str">
        <f t="shared" ref="DR172:DR185" si="314">IF(Q233=1992,IF($E233=0,"",$E233),"")</f>
        <v/>
      </c>
      <c r="DS172" s="51" t="str">
        <f t="shared" ref="DS172:DS185" si="315">IF(Q233=1993,IF($E233=0,"",$E233),"")</f>
        <v/>
      </c>
      <c r="DT172" s="51" t="str">
        <f t="shared" ref="DT172:DT185" si="316">IF(Q233=1994,IF($E233=0,"",$E233),"")</f>
        <v/>
      </c>
      <c r="DU172" s="51" t="str">
        <f t="shared" ref="DU172:DU185" si="317">IF(Q233=1995,IF($E233=0,"",$E233),"")</f>
        <v/>
      </c>
      <c r="DV172" s="51" t="str">
        <f t="shared" ref="DV172:DV185" si="318">IF(Q233=1996,IF($E233=0,"",$E233),"")</f>
        <v/>
      </c>
      <c r="DW172" s="51" t="str">
        <f t="shared" ref="DW172:DW185" si="319">IF(Q233=1997,IF($E233=0,"",$E233),"")</f>
        <v/>
      </c>
      <c r="DX172" s="51" t="str">
        <f t="shared" ref="DX172:DX185" si="320">IF(Q233=1998,IF($E233=0,"",$E233),"")</f>
        <v/>
      </c>
      <c r="DY172" s="51" t="str">
        <f t="shared" ref="DY172:DY185" si="321">IF(Q233=1999,IF($E233=0,"",$E233),"")</f>
        <v/>
      </c>
      <c r="DZ172" s="51" t="str">
        <f t="shared" ref="DZ172:DZ185" si="322">IF(Q233=2000,IF($E233=0,"",$E233),"")</f>
        <v/>
      </c>
      <c r="EA172" s="51" t="str">
        <f t="shared" ref="EA172:EA185" si="323">IF(Q233=2001,IF($E233=0,"",$E233),"")</f>
        <v/>
      </c>
      <c r="EB172" s="51" t="str">
        <f t="shared" ref="EB172:EB185" si="324">IF(Q233=2002,IF($E233=0,"",$E233),"")</f>
        <v/>
      </c>
      <c r="EC172" s="51" t="str">
        <f t="shared" ref="EC172:EC185" si="325">IF(Q233=2003,IF($E233=0,"",$E233),"")</f>
        <v/>
      </c>
      <c r="ED172" s="51" t="str">
        <f t="shared" ref="ED172:ED185" si="326">IF(Q233=2004,IF($E233=0,"",$E233),"")</f>
        <v/>
      </c>
      <c r="EE172" s="51" t="str">
        <f t="shared" ref="EE172:EE185" si="327">IF(Q233=2005,IF($E233=0,"",$E233),"")</f>
        <v/>
      </c>
    </row>
    <row r="173" spans="1:135" ht="11.25" customHeight="1">
      <c r="A173" s="51"/>
      <c r="B173" s="51"/>
      <c r="E173" s="51"/>
      <c r="G173" s="60"/>
      <c r="H173" s="60"/>
      <c r="I173" s="52"/>
      <c r="J173" s="24"/>
      <c r="K173" s="24"/>
      <c r="L173" s="37"/>
      <c r="M173" s="33"/>
      <c r="N173" s="24"/>
      <c r="O173" s="20"/>
      <c r="P173" s="20"/>
      <c r="Q173" s="20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DC173" s="51" t="str">
        <f t="shared" si="299"/>
        <v/>
      </c>
      <c r="DD173" s="51" t="str">
        <f t="shared" si="300"/>
        <v/>
      </c>
      <c r="DE173" s="51" t="str">
        <f t="shared" si="301"/>
        <v/>
      </c>
      <c r="DF173" s="51" t="str">
        <f t="shared" si="302"/>
        <v/>
      </c>
      <c r="DG173" s="51" t="str">
        <f t="shared" si="303"/>
        <v/>
      </c>
      <c r="DH173" s="51" t="str">
        <f t="shared" si="304"/>
        <v/>
      </c>
      <c r="DI173" s="51" t="str">
        <f t="shared" si="305"/>
        <v/>
      </c>
      <c r="DJ173" s="51" t="str">
        <f t="shared" si="306"/>
        <v/>
      </c>
      <c r="DK173" s="51" t="str">
        <f t="shared" si="307"/>
        <v/>
      </c>
      <c r="DL173" s="51" t="str">
        <f t="shared" si="308"/>
        <v/>
      </c>
      <c r="DM173" s="51" t="str">
        <f t="shared" si="309"/>
        <v/>
      </c>
      <c r="DN173" s="51" t="str">
        <f t="shared" si="310"/>
        <v/>
      </c>
      <c r="DO173" s="51" t="str">
        <f t="shared" si="311"/>
        <v/>
      </c>
      <c r="DP173" s="51" t="str">
        <f t="shared" si="312"/>
        <v/>
      </c>
      <c r="DQ173" s="51" t="str">
        <f t="shared" si="313"/>
        <v/>
      </c>
      <c r="DR173" s="51" t="str">
        <f t="shared" si="314"/>
        <v/>
      </c>
      <c r="DS173" s="51" t="str">
        <f t="shared" si="315"/>
        <v/>
      </c>
      <c r="DT173" s="51" t="str">
        <f t="shared" si="316"/>
        <v/>
      </c>
      <c r="DU173" s="51" t="str">
        <f t="shared" si="317"/>
        <v/>
      </c>
      <c r="DV173" s="51" t="str">
        <f t="shared" si="318"/>
        <v/>
      </c>
      <c r="DW173" s="51" t="str">
        <f t="shared" si="319"/>
        <v/>
      </c>
      <c r="DX173" s="51" t="str">
        <f t="shared" si="320"/>
        <v/>
      </c>
      <c r="DY173" s="51" t="str">
        <f t="shared" si="321"/>
        <v/>
      </c>
      <c r="DZ173" s="51" t="str">
        <f t="shared" si="322"/>
        <v/>
      </c>
      <c r="EA173" s="51" t="str">
        <f t="shared" si="323"/>
        <v/>
      </c>
      <c r="EB173" s="51" t="str">
        <f t="shared" si="324"/>
        <v/>
      </c>
      <c r="EC173" s="51" t="str">
        <f t="shared" si="325"/>
        <v/>
      </c>
      <c r="ED173" s="51" t="str">
        <f t="shared" si="326"/>
        <v/>
      </c>
      <c r="EE173" s="51" t="str">
        <f t="shared" si="327"/>
        <v/>
      </c>
    </row>
    <row r="174" spans="1:135" ht="11.25" customHeight="1">
      <c r="A174" s="51"/>
      <c r="B174" s="51"/>
      <c r="E174" s="51"/>
      <c r="G174" s="60"/>
      <c r="H174" s="60"/>
      <c r="I174" s="52"/>
      <c r="J174" s="24"/>
      <c r="K174" s="24"/>
      <c r="L174" s="37"/>
      <c r="M174" s="33"/>
      <c r="N174" s="24"/>
      <c r="O174" s="20"/>
      <c r="P174" s="20"/>
      <c r="Q174" s="20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DC174" s="51" t="str">
        <f t="shared" si="299"/>
        <v/>
      </c>
      <c r="DD174" s="51" t="str">
        <f t="shared" si="300"/>
        <v/>
      </c>
      <c r="DE174" s="51" t="str">
        <f t="shared" si="301"/>
        <v/>
      </c>
      <c r="DF174" s="51" t="str">
        <f t="shared" si="302"/>
        <v/>
      </c>
      <c r="DG174" s="51" t="str">
        <f t="shared" si="303"/>
        <v/>
      </c>
      <c r="DH174" s="51" t="str">
        <f t="shared" si="304"/>
        <v/>
      </c>
      <c r="DI174" s="51" t="str">
        <f t="shared" si="305"/>
        <v/>
      </c>
      <c r="DJ174" s="51" t="str">
        <f t="shared" si="306"/>
        <v/>
      </c>
      <c r="DK174" s="51" t="str">
        <f t="shared" si="307"/>
        <v/>
      </c>
      <c r="DL174" s="51" t="str">
        <f t="shared" si="308"/>
        <v/>
      </c>
      <c r="DM174" s="51" t="str">
        <f t="shared" si="309"/>
        <v/>
      </c>
      <c r="DN174" s="51" t="str">
        <f t="shared" si="310"/>
        <v/>
      </c>
      <c r="DO174" s="51" t="str">
        <f t="shared" si="311"/>
        <v/>
      </c>
      <c r="DP174" s="51" t="str">
        <f t="shared" si="312"/>
        <v/>
      </c>
      <c r="DQ174" s="51" t="str">
        <f t="shared" si="313"/>
        <v/>
      </c>
      <c r="DR174" s="51" t="str">
        <f t="shared" si="314"/>
        <v/>
      </c>
      <c r="DS174" s="51" t="str">
        <f t="shared" si="315"/>
        <v/>
      </c>
      <c r="DT174" s="51" t="str">
        <f t="shared" si="316"/>
        <v/>
      </c>
      <c r="DU174" s="51" t="str">
        <f t="shared" si="317"/>
        <v/>
      </c>
      <c r="DV174" s="51" t="str">
        <f t="shared" si="318"/>
        <v/>
      </c>
      <c r="DW174" s="51" t="str">
        <f t="shared" si="319"/>
        <v/>
      </c>
      <c r="DX174" s="51" t="str">
        <f t="shared" si="320"/>
        <v/>
      </c>
      <c r="DY174" s="51" t="str">
        <f t="shared" si="321"/>
        <v/>
      </c>
      <c r="DZ174" s="51" t="str">
        <f t="shared" si="322"/>
        <v/>
      </c>
      <c r="EA174" s="51" t="str">
        <f t="shared" si="323"/>
        <v/>
      </c>
      <c r="EB174" s="51" t="str">
        <f t="shared" si="324"/>
        <v/>
      </c>
      <c r="EC174" s="51" t="str">
        <f t="shared" si="325"/>
        <v/>
      </c>
      <c r="ED174" s="51" t="str">
        <f t="shared" si="326"/>
        <v/>
      </c>
      <c r="EE174" s="51" t="str">
        <f t="shared" si="327"/>
        <v/>
      </c>
    </row>
    <row r="175" spans="1:135" ht="11.25" customHeight="1">
      <c r="A175" s="51"/>
      <c r="B175" s="51"/>
      <c r="E175" s="51"/>
      <c r="G175" s="60"/>
      <c r="H175" s="60"/>
      <c r="I175" s="52"/>
      <c r="J175" s="24"/>
      <c r="K175" s="24"/>
      <c r="L175" s="37"/>
      <c r="M175" s="33"/>
      <c r="N175" s="24"/>
      <c r="O175" s="20"/>
      <c r="P175" s="20"/>
      <c r="Q175" s="20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DC175" s="51" t="str">
        <f t="shared" si="299"/>
        <v/>
      </c>
      <c r="DD175" s="51" t="str">
        <f t="shared" si="300"/>
        <v/>
      </c>
      <c r="DE175" s="51" t="str">
        <f t="shared" si="301"/>
        <v/>
      </c>
      <c r="DF175" s="51" t="str">
        <f t="shared" si="302"/>
        <v/>
      </c>
      <c r="DG175" s="51" t="str">
        <f t="shared" si="303"/>
        <v/>
      </c>
      <c r="DH175" s="51" t="str">
        <f t="shared" si="304"/>
        <v/>
      </c>
      <c r="DI175" s="51" t="str">
        <f t="shared" si="305"/>
        <v/>
      </c>
      <c r="DJ175" s="51" t="str">
        <f t="shared" si="306"/>
        <v/>
      </c>
      <c r="DK175" s="51" t="str">
        <f t="shared" si="307"/>
        <v/>
      </c>
      <c r="DL175" s="51" t="str">
        <f t="shared" si="308"/>
        <v/>
      </c>
      <c r="DM175" s="51" t="str">
        <f t="shared" si="309"/>
        <v/>
      </c>
      <c r="DN175" s="51" t="str">
        <f t="shared" si="310"/>
        <v/>
      </c>
      <c r="DO175" s="51" t="str">
        <f t="shared" si="311"/>
        <v/>
      </c>
      <c r="DP175" s="51" t="str">
        <f t="shared" si="312"/>
        <v/>
      </c>
      <c r="DQ175" s="51" t="str">
        <f t="shared" si="313"/>
        <v/>
      </c>
      <c r="DR175" s="51" t="str">
        <f t="shared" si="314"/>
        <v/>
      </c>
      <c r="DS175" s="51" t="str">
        <f t="shared" si="315"/>
        <v/>
      </c>
      <c r="DT175" s="51" t="str">
        <f t="shared" si="316"/>
        <v/>
      </c>
      <c r="DU175" s="51" t="str">
        <f t="shared" si="317"/>
        <v/>
      </c>
      <c r="DV175" s="51" t="str">
        <f t="shared" si="318"/>
        <v/>
      </c>
      <c r="DW175" s="51" t="str">
        <f t="shared" si="319"/>
        <v/>
      </c>
      <c r="DX175" s="51" t="str">
        <f t="shared" si="320"/>
        <v/>
      </c>
      <c r="DY175" s="51" t="str">
        <f t="shared" si="321"/>
        <v/>
      </c>
      <c r="DZ175" s="51" t="str">
        <f t="shared" si="322"/>
        <v/>
      </c>
      <c r="EA175" s="51" t="str">
        <f t="shared" si="323"/>
        <v/>
      </c>
      <c r="EB175" s="51" t="str">
        <f t="shared" si="324"/>
        <v/>
      </c>
      <c r="EC175" s="51" t="str">
        <f t="shared" si="325"/>
        <v/>
      </c>
      <c r="ED175" s="51" t="str">
        <f t="shared" si="326"/>
        <v/>
      </c>
      <c r="EE175" s="51" t="str">
        <f t="shared" si="327"/>
        <v/>
      </c>
    </row>
    <row r="176" spans="1:135" ht="11.25" customHeight="1">
      <c r="A176" s="51"/>
      <c r="B176" s="51"/>
      <c r="E176" s="51"/>
      <c r="G176" s="60"/>
      <c r="H176" s="60"/>
      <c r="I176" s="52"/>
      <c r="J176" s="24"/>
      <c r="K176" s="24"/>
      <c r="L176" s="37"/>
      <c r="M176" s="33"/>
      <c r="N176" s="24"/>
      <c r="O176" s="20"/>
      <c r="P176" s="20"/>
      <c r="Q176" s="20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DC176" s="51" t="str">
        <f t="shared" si="299"/>
        <v/>
      </c>
      <c r="DD176" s="51" t="str">
        <f t="shared" si="300"/>
        <v/>
      </c>
      <c r="DE176" s="51" t="str">
        <f t="shared" si="301"/>
        <v/>
      </c>
      <c r="DF176" s="51" t="str">
        <f t="shared" si="302"/>
        <v/>
      </c>
      <c r="DG176" s="51" t="str">
        <f t="shared" si="303"/>
        <v/>
      </c>
      <c r="DH176" s="51" t="str">
        <f t="shared" si="304"/>
        <v/>
      </c>
      <c r="DI176" s="51" t="str">
        <f t="shared" si="305"/>
        <v/>
      </c>
      <c r="DJ176" s="51" t="str">
        <f t="shared" si="306"/>
        <v/>
      </c>
      <c r="DK176" s="51" t="str">
        <f t="shared" si="307"/>
        <v/>
      </c>
      <c r="DL176" s="51" t="str">
        <f t="shared" si="308"/>
        <v/>
      </c>
      <c r="DM176" s="51" t="str">
        <f t="shared" si="309"/>
        <v/>
      </c>
      <c r="DN176" s="51" t="str">
        <f t="shared" si="310"/>
        <v/>
      </c>
      <c r="DO176" s="51" t="str">
        <f t="shared" si="311"/>
        <v/>
      </c>
      <c r="DP176" s="51" t="str">
        <f t="shared" si="312"/>
        <v/>
      </c>
      <c r="DQ176" s="51" t="str">
        <f t="shared" si="313"/>
        <v/>
      </c>
      <c r="DR176" s="51" t="str">
        <f t="shared" si="314"/>
        <v/>
      </c>
      <c r="DS176" s="51" t="str">
        <f t="shared" si="315"/>
        <v/>
      </c>
      <c r="DT176" s="51" t="str">
        <f t="shared" si="316"/>
        <v/>
      </c>
      <c r="DU176" s="51" t="str">
        <f t="shared" si="317"/>
        <v/>
      </c>
      <c r="DV176" s="51" t="str">
        <f t="shared" si="318"/>
        <v/>
      </c>
      <c r="DW176" s="51" t="str">
        <f t="shared" si="319"/>
        <v/>
      </c>
      <c r="DX176" s="51" t="str">
        <f t="shared" si="320"/>
        <v/>
      </c>
      <c r="DY176" s="51" t="str">
        <f t="shared" si="321"/>
        <v/>
      </c>
      <c r="DZ176" s="51" t="str">
        <f t="shared" si="322"/>
        <v/>
      </c>
      <c r="EA176" s="51" t="str">
        <f t="shared" si="323"/>
        <v/>
      </c>
      <c r="EB176" s="51" t="str">
        <f t="shared" si="324"/>
        <v/>
      </c>
      <c r="EC176" s="51" t="str">
        <f t="shared" si="325"/>
        <v/>
      </c>
      <c r="ED176" s="51" t="str">
        <f t="shared" si="326"/>
        <v/>
      </c>
      <c r="EE176" s="51" t="str">
        <f t="shared" si="327"/>
        <v/>
      </c>
    </row>
    <row r="177" spans="1:135" ht="11.25" customHeight="1">
      <c r="A177" s="51"/>
      <c r="B177" s="51"/>
      <c r="E177" s="51"/>
      <c r="G177" s="60"/>
      <c r="H177" s="60"/>
      <c r="I177" s="52"/>
      <c r="J177" s="24"/>
      <c r="K177" s="24"/>
      <c r="L177" s="37"/>
      <c r="M177" s="33"/>
      <c r="N177" s="24"/>
      <c r="O177" s="20"/>
      <c r="P177" s="20"/>
      <c r="Q177" s="20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DC177" s="51" t="str">
        <f t="shared" si="299"/>
        <v/>
      </c>
      <c r="DD177" s="51" t="str">
        <f t="shared" si="300"/>
        <v/>
      </c>
      <c r="DE177" s="51" t="str">
        <f t="shared" si="301"/>
        <v/>
      </c>
      <c r="DF177" s="51" t="str">
        <f t="shared" si="302"/>
        <v/>
      </c>
      <c r="DG177" s="51" t="str">
        <f t="shared" si="303"/>
        <v/>
      </c>
      <c r="DH177" s="51" t="str">
        <f t="shared" si="304"/>
        <v/>
      </c>
      <c r="DI177" s="51" t="str">
        <f t="shared" si="305"/>
        <v/>
      </c>
      <c r="DJ177" s="51" t="str">
        <f t="shared" si="306"/>
        <v/>
      </c>
      <c r="DK177" s="51" t="str">
        <f t="shared" si="307"/>
        <v/>
      </c>
      <c r="DL177" s="51" t="str">
        <f t="shared" si="308"/>
        <v/>
      </c>
      <c r="DM177" s="51" t="str">
        <f t="shared" si="309"/>
        <v/>
      </c>
      <c r="DN177" s="51" t="str">
        <f t="shared" si="310"/>
        <v/>
      </c>
      <c r="DO177" s="51" t="str">
        <f t="shared" si="311"/>
        <v/>
      </c>
      <c r="DP177" s="51" t="str">
        <f t="shared" si="312"/>
        <v/>
      </c>
      <c r="DQ177" s="51" t="str">
        <f t="shared" si="313"/>
        <v/>
      </c>
      <c r="DR177" s="51" t="str">
        <f t="shared" si="314"/>
        <v/>
      </c>
      <c r="DS177" s="51" t="str">
        <f t="shared" si="315"/>
        <v/>
      </c>
      <c r="DT177" s="51" t="str">
        <f t="shared" si="316"/>
        <v/>
      </c>
      <c r="DU177" s="51" t="str">
        <f t="shared" si="317"/>
        <v/>
      </c>
      <c r="DV177" s="51" t="str">
        <f t="shared" si="318"/>
        <v/>
      </c>
      <c r="DW177" s="51" t="str">
        <f t="shared" si="319"/>
        <v/>
      </c>
      <c r="DX177" s="51" t="str">
        <f t="shared" si="320"/>
        <v/>
      </c>
      <c r="DY177" s="51" t="str">
        <f t="shared" si="321"/>
        <v/>
      </c>
      <c r="DZ177" s="51" t="str">
        <f t="shared" si="322"/>
        <v/>
      </c>
      <c r="EA177" s="51" t="str">
        <f t="shared" si="323"/>
        <v/>
      </c>
      <c r="EB177" s="51" t="str">
        <f t="shared" si="324"/>
        <v/>
      </c>
      <c r="EC177" s="51" t="str">
        <f t="shared" si="325"/>
        <v/>
      </c>
      <c r="ED177" s="51" t="str">
        <f t="shared" si="326"/>
        <v/>
      </c>
      <c r="EE177" s="51" t="str">
        <f t="shared" si="327"/>
        <v/>
      </c>
    </row>
    <row r="178" spans="1:135" ht="11.25" customHeight="1">
      <c r="A178" s="51"/>
      <c r="B178" s="51"/>
      <c r="E178" s="51"/>
      <c r="G178" s="60"/>
      <c r="H178" s="60"/>
      <c r="I178" s="52"/>
      <c r="J178" s="24"/>
      <c r="K178" s="24"/>
      <c r="L178" s="37"/>
      <c r="M178" s="33"/>
      <c r="N178" s="24"/>
      <c r="O178" s="20"/>
      <c r="P178" s="20"/>
      <c r="Q178" s="20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DC178" s="51" t="str">
        <f t="shared" si="299"/>
        <v/>
      </c>
      <c r="DD178" s="51" t="str">
        <f t="shared" si="300"/>
        <v/>
      </c>
      <c r="DE178" s="51" t="str">
        <f t="shared" si="301"/>
        <v/>
      </c>
      <c r="DF178" s="51" t="str">
        <f t="shared" si="302"/>
        <v/>
      </c>
      <c r="DG178" s="51" t="str">
        <f t="shared" si="303"/>
        <v/>
      </c>
      <c r="DH178" s="51" t="str">
        <f t="shared" si="304"/>
        <v/>
      </c>
      <c r="DI178" s="51" t="str">
        <f t="shared" si="305"/>
        <v/>
      </c>
      <c r="DJ178" s="51" t="str">
        <f t="shared" si="306"/>
        <v/>
      </c>
      <c r="DK178" s="51" t="str">
        <f t="shared" si="307"/>
        <v/>
      </c>
      <c r="DL178" s="51" t="str">
        <f t="shared" si="308"/>
        <v/>
      </c>
      <c r="DM178" s="51" t="str">
        <f t="shared" si="309"/>
        <v/>
      </c>
      <c r="DN178" s="51" t="str">
        <f t="shared" si="310"/>
        <v/>
      </c>
      <c r="DO178" s="51" t="str">
        <f t="shared" si="311"/>
        <v/>
      </c>
      <c r="DP178" s="51" t="str">
        <f t="shared" si="312"/>
        <v/>
      </c>
      <c r="DQ178" s="51" t="str">
        <f t="shared" si="313"/>
        <v/>
      </c>
      <c r="DR178" s="51" t="str">
        <f t="shared" si="314"/>
        <v/>
      </c>
      <c r="DS178" s="51" t="str">
        <f t="shared" si="315"/>
        <v/>
      </c>
      <c r="DT178" s="51" t="str">
        <f t="shared" si="316"/>
        <v/>
      </c>
      <c r="DU178" s="51" t="str">
        <f t="shared" si="317"/>
        <v/>
      </c>
      <c r="DV178" s="51" t="str">
        <f t="shared" si="318"/>
        <v/>
      </c>
      <c r="DW178" s="51" t="str">
        <f t="shared" si="319"/>
        <v/>
      </c>
      <c r="DX178" s="51" t="str">
        <f t="shared" si="320"/>
        <v/>
      </c>
      <c r="DY178" s="51" t="str">
        <f t="shared" si="321"/>
        <v/>
      </c>
      <c r="DZ178" s="51" t="str">
        <f t="shared" si="322"/>
        <v/>
      </c>
      <c r="EA178" s="51" t="str">
        <f t="shared" si="323"/>
        <v/>
      </c>
      <c r="EB178" s="51" t="str">
        <f t="shared" si="324"/>
        <v/>
      </c>
      <c r="EC178" s="51" t="str">
        <f t="shared" si="325"/>
        <v/>
      </c>
      <c r="ED178" s="51" t="str">
        <f t="shared" si="326"/>
        <v/>
      </c>
      <c r="EE178" s="51" t="str">
        <f t="shared" si="327"/>
        <v/>
      </c>
    </row>
    <row r="179" spans="1:135" ht="11.25" customHeight="1">
      <c r="A179" s="51"/>
      <c r="B179" s="51"/>
      <c r="E179" s="51"/>
      <c r="G179" s="60"/>
      <c r="H179" s="60"/>
      <c r="I179" s="52"/>
      <c r="J179" s="24"/>
      <c r="K179" s="24"/>
      <c r="L179" s="37"/>
      <c r="M179" s="33"/>
      <c r="N179" s="24"/>
      <c r="O179" s="20"/>
      <c r="P179" s="20"/>
      <c r="Q179" s="20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DC179" s="51" t="str">
        <f t="shared" si="299"/>
        <v/>
      </c>
      <c r="DD179" s="51" t="str">
        <f t="shared" si="300"/>
        <v/>
      </c>
      <c r="DE179" s="51" t="str">
        <f t="shared" si="301"/>
        <v/>
      </c>
      <c r="DF179" s="51" t="str">
        <f t="shared" si="302"/>
        <v/>
      </c>
      <c r="DG179" s="51" t="str">
        <f t="shared" si="303"/>
        <v/>
      </c>
      <c r="DH179" s="51" t="str">
        <f t="shared" si="304"/>
        <v/>
      </c>
      <c r="DI179" s="51" t="str">
        <f t="shared" si="305"/>
        <v/>
      </c>
      <c r="DJ179" s="51" t="str">
        <f t="shared" si="306"/>
        <v/>
      </c>
      <c r="DK179" s="51" t="str">
        <f t="shared" si="307"/>
        <v/>
      </c>
      <c r="DL179" s="51" t="str">
        <f t="shared" si="308"/>
        <v/>
      </c>
      <c r="DM179" s="51" t="str">
        <f t="shared" si="309"/>
        <v/>
      </c>
      <c r="DN179" s="51" t="str">
        <f t="shared" si="310"/>
        <v/>
      </c>
      <c r="DO179" s="51" t="str">
        <f t="shared" si="311"/>
        <v/>
      </c>
      <c r="DP179" s="51" t="str">
        <f t="shared" si="312"/>
        <v/>
      </c>
      <c r="DQ179" s="51" t="str">
        <f t="shared" si="313"/>
        <v/>
      </c>
      <c r="DR179" s="51" t="str">
        <f t="shared" si="314"/>
        <v/>
      </c>
      <c r="DS179" s="51" t="str">
        <f t="shared" si="315"/>
        <v/>
      </c>
      <c r="DT179" s="51" t="str">
        <f t="shared" si="316"/>
        <v/>
      </c>
      <c r="DU179" s="51" t="str">
        <f t="shared" si="317"/>
        <v/>
      </c>
      <c r="DV179" s="51" t="str">
        <f t="shared" si="318"/>
        <v/>
      </c>
      <c r="DW179" s="51" t="str">
        <f t="shared" si="319"/>
        <v/>
      </c>
      <c r="DX179" s="51" t="str">
        <f t="shared" si="320"/>
        <v/>
      </c>
      <c r="DY179" s="51" t="str">
        <f t="shared" si="321"/>
        <v/>
      </c>
      <c r="DZ179" s="51" t="str">
        <f t="shared" si="322"/>
        <v/>
      </c>
      <c r="EA179" s="51" t="str">
        <f t="shared" si="323"/>
        <v/>
      </c>
      <c r="EB179" s="51" t="str">
        <f t="shared" si="324"/>
        <v/>
      </c>
      <c r="EC179" s="51" t="str">
        <f t="shared" si="325"/>
        <v/>
      </c>
      <c r="ED179" s="51" t="str">
        <f t="shared" si="326"/>
        <v/>
      </c>
      <c r="EE179" s="51" t="str">
        <f t="shared" si="327"/>
        <v/>
      </c>
    </row>
    <row r="180" spans="1:135" ht="11.25" customHeight="1">
      <c r="A180" s="51"/>
      <c r="B180" s="51"/>
      <c r="E180" s="51"/>
      <c r="G180" s="60"/>
      <c r="H180" s="60"/>
      <c r="I180" s="52"/>
      <c r="J180" s="24"/>
      <c r="K180" s="24"/>
      <c r="L180" s="37"/>
      <c r="M180" s="33"/>
      <c r="N180" s="24"/>
      <c r="O180" s="20"/>
      <c r="P180" s="20"/>
      <c r="Q180" s="20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DC180" s="51" t="str">
        <f t="shared" si="299"/>
        <v/>
      </c>
      <c r="DD180" s="51" t="str">
        <f t="shared" si="300"/>
        <v/>
      </c>
      <c r="DE180" s="51" t="str">
        <f t="shared" si="301"/>
        <v/>
      </c>
      <c r="DF180" s="51" t="str">
        <f t="shared" si="302"/>
        <v/>
      </c>
      <c r="DG180" s="51" t="str">
        <f t="shared" si="303"/>
        <v/>
      </c>
      <c r="DH180" s="51" t="str">
        <f t="shared" si="304"/>
        <v/>
      </c>
      <c r="DI180" s="51" t="str">
        <f t="shared" si="305"/>
        <v/>
      </c>
      <c r="DJ180" s="51" t="str">
        <f t="shared" si="306"/>
        <v/>
      </c>
      <c r="DK180" s="51" t="str">
        <f t="shared" si="307"/>
        <v/>
      </c>
      <c r="DL180" s="51" t="str">
        <f t="shared" si="308"/>
        <v/>
      </c>
      <c r="DM180" s="51" t="str">
        <f t="shared" si="309"/>
        <v/>
      </c>
      <c r="DN180" s="51" t="str">
        <f t="shared" si="310"/>
        <v/>
      </c>
      <c r="DO180" s="51" t="str">
        <f t="shared" si="311"/>
        <v/>
      </c>
      <c r="DP180" s="51" t="str">
        <f t="shared" si="312"/>
        <v/>
      </c>
      <c r="DQ180" s="51" t="str">
        <f t="shared" si="313"/>
        <v/>
      </c>
      <c r="DR180" s="51" t="str">
        <f t="shared" si="314"/>
        <v/>
      </c>
      <c r="DS180" s="51" t="str">
        <f t="shared" si="315"/>
        <v/>
      </c>
      <c r="DT180" s="51" t="str">
        <f t="shared" si="316"/>
        <v/>
      </c>
      <c r="DU180" s="51" t="str">
        <f t="shared" si="317"/>
        <v/>
      </c>
      <c r="DV180" s="51" t="str">
        <f t="shared" si="318"/>
        <v/>
      </c>
      <c r="DW180" s="51" t="str">
        <f t="shared" si="319"/>
        <v/>
      </c>
      <c r="DX180" s="51" t="str">
        <f t="shared" si="320"/>
        <v/>
      </c>
      <c r="DY180" s="51" t="str">
        <f t="shared" si="321"/>
        <v/>
      </c>
      <c r="DZ180" s="51" t="str">
        <f t="shared" si="322"/>
        <v/>
      </c>
      <c r="EA180" s="51" t="str">
        <f t="shared" si="323"/>
        <v/>
      </c>
      <c r="EB180" s="51" t="str">
        <f t="shared" si="324"/>
        <v/>
      </c>
      <c r="EC180" s="51" t="str">
        <f t="shared" si="325"/>
        <v/>
      </c>
      <c r="ED180" s="51" t="str">
        <f t="shared" si="326"/>
        <v/>
      </c>
      <c r="EE180" s="51" t="str">
        <f t="shared" si="327"/>
        <v/>
      </c>
    </row>
    <row r="181" spans="1:135" ht="11.25" customHeight="1">
      <c r="A181" s="51"/>
      <c r="B181" s="51"/>
      <c r="E181" s="51"/>
      <c r="G181" s="60"/>
      <c r="H181" s="60"/>
      <c r="I181" s="52"/>
      <c r="J181" s="24"/>
      <c r="K181" s="24"/>
      <c r="L181" s="37"/>
      <c r="M181" s="33"/>
      <c r="N181" s="24"/>
      <c r="O181" s="20"/>
      <c r="P181" s="20"/>
      <c r="Q181" s="20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DC181" s="51" t="str">
        <f t="shared" si="299"/>
        <v/>
      </c>
      <c r="DD181" s="51" t="str">
        <f t="shared" si="300"/>
        <v/>
      </c>
      <c r="DE181" s="51" t="str">
        <f t="shared" si="301"/>
        <v/>
      </c>
      <c r="DF181" s="51" t="str">
        <f t="shared" si="302"/>
        <v/>
      </c>
      <c r="DG181" s="51" t="str">
        <f t="shared" si="303"/>
        <v/>
      </c>
      <c r="DH181" s="51" t="str">
        <f t="shared" si="304"/>
        <v/>
      </c>
      <c r="DI181" s="51" t="str">
        <f t="shared" si="305"/>
        <v/>
      </c>
      <c r="DJ181" s="51" t="str">
        <f t="shared" si="306"/>
        <v/>
      </c>
      <c r="DK181" s="51" t="str">
        <f t="shared" si="307"/>
        <v/>
      </c>
      <c r="DL181" s="51" t="str">
        <f t="shared" si="308"/>
        <v/>
      </c>
      <c r="DM181" s="51" t="str">
        <f t="shared" si="309"/>
        <v/>
      </c>
      <c r="DN181" s="51" t="str">
        <f t="shared" si="310"/>
        <v/>
      </c>
      <c r="DO181" s="51" t="str">
        <f t="shared" si="311"/>
        <v/>
      </c>
      <c r="DP181" s="51" t="str">
        <f t="shared" si="312"/>
        <v/>
      </c>
      <c r="DQ181" s="51" t="str">
        <f t="shared" si="313"/>
        <v/>
      </c>
      <c r="DR181" s="51" t="str">
        <f t="shared" si="314"/>
        <v/>
      </c>
      <c r="DS181" s="51" t="str">
        <f t="shared" si="315"/>
        <v/>
      </c>
      <c r="DT181" s="51" t="str">
        <f t="shared" si="316"/>
        <v/>
      </c>
      <c r="DU181" s="51" t="str">
        <f t="shared" si="317"/>
        <v/>
      </c>
      <c r="DV181" s="51" t="str">
        <f t="shared" si="318"/>
        <v/>
      </c>
      <c r="DW181" s="51" t="str">
        <f t="shared" si="319"/>
        <v/>
      </c>
      <c r="DX181" s="51" t="str">
        <f t="shared" si="320"/>
        <v/>
      </c>
      <c r="DY181" s="51" t="str">
        <f t="shared" si="321"/>
        <v/>
      </c>
      <c r="DZ181" s="51" t="str">
        <f t="shared" si="322"/>
        <v/>
      </c>
      <c r="EA181" s="51" t="str">
        <f t="shared" si="323"/>
        <v/>
      </c>
      <c r="EB181" s="51" t="str">
        <f t="shared" si="324"/>
        <v/>
      </c>
      <c r="EC181" s="51" t="str">
        <f t="shared" si="325"/>
        <v/>
      </c>
      <c r="ED181" s="51" t="str">
        <f t="shared" si="326"/>
        <v/>
      </c>
      <c r="EE181" s="51" t="str">
        <f t="shared" si="327"/>
        <v/>
      </c>
    </row>
    <row r="182" spans="1:135" ht="11.25" customHeight="1">
      <c r="A182" s="51"/>
      <c r="B182" s="51"/>
      <c r="E182" s="51"/>
      <c r="G182" s="60"/>
      <c r="H182" s="60"/>
      <c r="I182" s="52"/>
      <c r="J182" s="24"/>
      <c r="K182" s="24"/>
      <c r="L182" s="37"/>
      <c r="M182" s="33"/>
      <c r="N182" s="24"/>
      <c r="O182" s="20"/>
      <c r="P182" s="20"/>
      <c r="Q182" s="20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DC182" s="51" t="str">
        <f t="shared" si="299"/>
        <v/>
      </c>
      <c r="DD182" s="51" t="str">
        <f t="shared" si="300"/>
        <v/>
      </c>
      <c r="DE182" s="51" t="str">
        <f t="shared" si="301"/>
        <v/>
      </c>
      <c r="DF182" s="51" t="str">
        <f t="shared" si="302"/>
        <v/>
      </c>
      <c r="DG182" s="51" t="str">
        <f t="shared" si="303"/>
        <v/>
      </c>
      <c r="DH182" s="51" t="str">
        <f t="shared" si="304"/>
        <v/>
      </c>
      <c r="DI182" s="51" t="str">
        <f t="shared" si="305"/>
        <v/>
      </c>
      <c r="DJ182" s="51" t="str">
        <f t="shared" si="306"/>
        <v/>
      </c>
      <c r="DK182" s="51" t="str">
        <f t="shared" si="307"/>
        <v/>
      </c>
      <c r="DL182" s="51" t="str">
        <f t="shared" si="308"/>
        <v/>
      </c>
      <c r="DM182" s="51" t="str">
        <f t="shared" si="309"/>
        <v/>
      </c>
      <c r="DN182" s="51" t="str">
        <f t="shared" si="310"/>
        <v/>
      </c>
      <c r="DO182" s="51" t="str">
        <f t="shared" si="311"/>
        <v/>
      </c>
      <c r="DP182" s="51" t="str">
        <f t="shared" si="312"/>
        <v/>
      </c>
      <c r="DQ182" s="51" t="str">
        <f t="shared" si="313"/>
        <v/>
      </c>
      <c r="DR182" s="51" t="str">
        <f t="shared" si="314"/>
        <v/>
      </c>
      <c r="DS182" s="51" t="str">
        <f t="shared" si="315"/>
        <v/>
      </c>
      <c r="DT182" s="51" t="str">
        <f t="shared" si="316"/>
        <v/>
      </c>
      <c r="DU182" s="51" t="str">
        <f t="shared" si="317"/>
        <v/>
      </c>
      <c r="DV182" s="51" t="str">
        <f t="shared" si="318"/>
        <v/>
      </c>
      <c r="DW182" s="51" t="str">
        <f t="shared" si="319"/>
        <v/>
      </c>
      <c r="DX182" s="51" t="str">
        <f t="shared" si="320"/>
        <v/>
      </c>
      <c r="DY182" s="51" t="str">
        <f t="shared" si="321"/>
        <v/>
      </c>
      <c r="DZ182" s="51" t="str">
        <f t="shared" si="322"/>
        <v/>
      </c>
      <c r="EA182" s="51" t="str">
        <f t="shared" si="323"/>
        <v/>
      </c>
      <c r="EB182" s="51" t="str">
        <f t="shared" si="324"/>
        <v/>
      </c>
      <c r="EC182" s="51" t="str">
        <f t="shared" si="325"/>
        <v/>
      </c>
      <c r="ED182" s="51" t="str">
        <f t="shared" si="326"/>
        <v/>
      </c>
      <c r="EE182" s="51" t="str">
        <f t="shared" si="327"/>
        <v/>
      </c>
    </row>
    <row r="183" spans="1:135" ht="11.25" customHeight="1">
      <c r="A183" s="51"/>
      <c r="I183" s="52"/>
      <c r="O183" s="20"/>
      <c r="P183" s="20"/>
      <c r="Q183" s="20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DC183" s="51" t="str">
        <f t="shared" si="299"/>
        <v/>
      </c>
      <c r="DD183" s="51" t="str">
        <f t="shared" si="300"/>
        <v/>
      </c>
      <c r="DE183" s="51" t="str">
        <f t="shared" si="301"/>
        <v/>
      </c>
      <c r="DF183" s="51" t="str">
        <f t="shared" si="302"/>
        <v/>
      </c>
      <c r="DG183" s="51" t="str">
        <f t="shared" si="303"/>
        <v/>
      </c>
      <c r="DH183" s="51" t="str">
        <f t="shared" si="304"/>
        <v/>
      </c>
      <c r="DI183" s="51" t="str">
        <f t="shared" si="305"/>
        <v/>
      </c>
      <c r="DJ183" s="51" t="str">
        <f t="shared" si="306"/>
        <v/>
      </c>
      <c r="DK183" s="51" t="str">
        <f t="shared" si="307"/>
        <v/>
      </c>
      <c r="DL183" s="51" t="str">
        <f t="shared" si="308"/>
        <v/>
      </c>
      <c r="DM183" s="51" t="str">
        <f t="shared" si="309"/>
        <v/>
      </c>
      <c r="DN183" s="51" t="str">
        <f t="shared" si="310"/>
        <v/>
      </c>
      <c r="DO183" s="51" t="str">
        <f t="shared" si="311"/>
        <v/>
      </c>
      <c r="DP183" s="51" t="str">
        <f t="shared" si="312"/>
        <v/>
      </c>
      <c r="DQ183" s="51" t="str">
        <f t="shared" si="313"/>
        <v/>
      </c>
      <c r="DR183" s="51" t="str">
        <f t="shared" si="314"/>
        <v/>
      </c>
      <c r="DS183" s="51" t="str">
        <f t="shared" si="315"/>
        <v/>
      </c>
      <c r="DT183" s="51" t="str">
        <f t="shared" si="316"/>
        <v/>
      </c>
      <c r="DU183" s="51" t="str">
        <f t="shared" si="317"/>
        <v/>
      </c>
      <c r="DV183" s="51" t="str">
        <f t="shared" si="318"/>
        <v/>
      </c>
      <c r="DW183" s="51" t="str">
        <f t="shared" si="319"/>
        <v/>
      </c>
      <c r="DX183" s="51" t="str">
        <f t="shared" si="320"/>
        <v/>
      </c>
      <c r="DY183" s="51" t="str">
        <f t="shared" si="321"/>
        <v/>
      </c>
      <c r="DZ183" s="51" t="str">
        <f t="shared" si="322"/>
        <v/>
      </c>
      <c r="EA183" s="51" t="str">
        <f t="shared" si="323"/>
        <v/>
      </c>
      <c r="EB183" s="51" t="str">
        <f t="shared" si="324"/>
        <v/>
      </c>
      <c r="EC183" s="51" t="str">
        <f t="shared" si="325"/>
        <v/>
      </c>
      <c r="ED183" s="51" t="str">
        <f t="shared" si="326"/>
        <v/>
      </c>
      <c r="EE183" s="51" t="str">
        <f t="shared" si="327"/>
        <v/>
      </c>
    </row>
    <row r="184" spans="1:135" ht="11.25" customHeight="1">
      <c r="A184" s="51"/>
      <c r="B184" s="51"/>
      <c r="E184" s="51"/>
      <c r="G184" s="60"/>
      <c r="H184" s="60"/>
      <c r="I184" s="52"/>
      <c r="J184" s="24"/>
      <c r="K184" s="24"/>
      <c r="L184" s="37"/>
      <c r="M184" s="33"/>
      <c r="N184" s="24"/>
      <c r="O184" s="20"/>
      <c r="P184" s="20"/>
      <c r="Q184" s="20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DC184" s="51" t="str">
        <f t="shared" si="299"/>
        <v/>
      </c>
      <c r="DD184" s="51" t="str">
        <f t="shared" si="300"/>
        <v/>
      </c>
      <c r="DE184" s="51" t="str">
        <f t="shared" si="301"/>
        <v/>
      </c>
      <c r="DF184" s="51" t="str">
        <f t="shared" si="302"/>
        <v/>
      </c>
      <c r="DG184" s="51" t="str">
        <f t="shared" si="303"/>
        <v/>
      </c>
      <c r="DH184" s="51" t="str">
        <f t="shared" si="304"/>
        <v/>
      </c>
      <c r="DI184" s="51" t="str">
        <f t="shared" si="305"/>
        <v/>
      </c>
      <c r="DJ184" s="51" t="str">
        <f t="shared" si="306"/>
        <v/>
      </c>
      <c r="DK184" s="51" t="str">
        <f t="shared" si="307"/>
        <v/>
      </c>
      <c r="DL184" s="51" t="str">
        <f t="shared" si="308"/>
        <v/>
      </c>
      <c r="DM184" s="51" t="str">
        <f t="shared" si="309"/>
        <v/>
      </c>
      <c r="DN184" s="51" t="str">
        <f t="shared" si="310"/>
        <v/>
      </c>
      <c r="DO184" s="51" t="str">
        <f t="shared" si="311"/>
        <v/>
      </c>
      <c r="DP184" s="51" t="str">
        <f t="shared" si="312"/>
        <v/>
      </c>
      <c r="DQ184" s="51" t="str">
        <f t="shared" si="313"/>
        <v/>
      </c>
      <c r="DR184" s="51" t="str">
        <f t="shared" si="314"/>
        <v/>
      </c>
      <c r="DS184" s="51" t="str">
        <f t="shared" si="315"/>
        <v/>
      </c>
      <c r="DT184" s="51" t="str">
        <f t="shared" si="316"/>
        <v/>
      </c>
      <c r="DU184" s="51" t="str">
        <f t="shared" si="317"/>
        <v/>
      </c>
      <c r="DV184" s="51" t="str">
        <f t="shared" si="318"/>
        <v/>
      </c>
      <c r="DW184" s="51" t="str">
        <f t="shared" si="319"/>
        <v/>
      </c>
      <c r="DX184" s="51" t="str">
        <f t="shared" si="320"/>
        <v/>
      </c>
      <c r="DY184" s="51" t="str">
        <f t="shared" si="321"/>
        <v/>
      </c>
      <c r="DZ184" s="51" t="str">
        <f t="shared" si="322"/>
        <v/>
      </c>
      <c r="EA184" s="51" t="str">
        <f t="shared" si="323"/>
        <v/>
      </c>
      <c r="EB184" s="51" t="str">
        <f t="shared" si="324"/>
        <v/>
      </c>
      <c r="EC184" s="51" t="str">
        <f t="shared" si="325"/>
        <v/>
      </c>
      <c r="ED184" s="51" t="str">
        <f t="shared" si="326"/>
        <v/>
      </c>
      <c r="EE184" s="51" t="str">
        <f t="shared" si="327"/>
        <v/>
      </c>
    </row>
    <row r="185" spans="1:135" ht="11.25" customHeight="1">
      <c r="A185" s="51"/>
      <c r="B185" s="51"/>
      <c r="E185" s="51"/>
      <c r="G185" s="60"/>
      <c r="H185" s="60"/>
      <c r="I185" s="52"/>
      <c r="J185" s="24"/>
      <c r="K185" s="24"/>
      <c r="L185" s="37"/>
      <c r="M185" s="33"/>
      <c r="N185" s="24"/>
      <c r="O185" s="20"/>
      <c r="P185" s="20"/>
      <c r="Q185" s="20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DC185" s="51" t="str">
        <f t="shared" si="299"/>
        <v/>
      </c>
      <c r="DD185" s="51" t="str">
        <f t="shared" si="300"/>
        <v/>
      </c>
      <c r="DE185" s="51" t="str">
        <f t="shared" si="301"/>
        <v/>
      </c>
      <c r="DF185" s="51" t="str">
        <f t="shared" si="302"/>
        <v/>
      </c>
      <c r="DG185" s="51" t="str">
        <f t="shared" si="303"/>
        <v/>
      </c>
      <c r="DH185" s="51" t="str">
        <f t="shared" si="304"/>
        <v/>
      </c>
      <c r="DI185" s="51" t="str">
        <f t="shared" si="305"/>
        <v/>
      </c>
      <c r="DJ185" s="51" t="str">
        <f t="shared" si="306"/>
        <v/>
      </c>
      <c r="DK185" s="51" t="str">
        <f t="shared" si="307"/>
        <v/>
      </c>
      <c r="DL185" s="51" t="str">
        <f t="shared" si="308"/>
        <v/>
      </c>
      <c r="DM185" s="51" t="str">
        <f t="shared" si="309"/>
        <v/>
      </c>
      <c r="DN185" s="51" t="str">
        <f t="shared" si="310"/>
        <v/>
      </c>
      <c r="DO185" s="51" t="str">
        <f t="shared" si="311"/>
        <v/>
      </c>
      <c r="DP185" s="51" t="str">
        <f t="shared" si="312"/>
        <v/>
      </c>
      <c r="DQ185" s="51" t="str">
        <f t="shared" si="313"/>
        <v/>
      </c>
      <c r="DR185" s="51" t="str">
        <f t="shared" si="314"/>
        <v/>
      </c>
      <c r="DS185" s="51" t="str">
        <f t="shared" si="315"/>
        <v/>
      </c>
      <c r="DT185" s="51" t="str">
        <f t="shared" si="316"/>
        <v/>
      </c>
      <c r="DU185" s="51" t="str">
        <f t="shared" si="317"/>
        <v/>
      </c>
      <c r="DV185" s="51" t="str">
        <f t="shared" si="318"/>
        <v/>
      </c>
      <c r="DW185" s="51" t="str">
        <f t="shared" si="319"/>
        <v/>
      </c>
      <c r="DX185" s="51" t="str">
        <f t="shared" si="320"/>
        <v/>
      </c>
      <c r="DY185" s="51" t="str">
        <f t="shared" si="321"/>
        <v/>
      </c>
      <c r="DZ185" s="51" t="str">
        <f t="shared" si="322"/>
        <v/>
      </c>
      <c r="EA185" s="51" t="str">
        <f t="shared" si="323"/>
        <v/>
      </c>
      <c r="EB185" s="51" t="str">
        <f t="shared" si="324"/>
        <v/>
      </c>
      <c r="EC185" s="51" t="str">
        <f t="shared" si="325"/>
        <v/>
      </c>
      <c r="ED185" s="51" t="str">
        <f t="shared" si="326"/>
        <v/>
      </c>
      <c r="EE185" s="51" t="str">
        <f t="shared" si="327"/>
        <v/>
      </c>
    </row>
    <row r="186" spans="1:135" ht="11.25" customHeight="1">
      <c r="A186" s="51"/>
      <c r="B186" s="51"/>
      <c r="E186" s="51"/>
      <c r="G186" s="60"/>
      <c r="H186" s="60"/>
      <c r="I186" s="52"/>
      <c r="J186" s="24"/>
      <c r="K186" s="24"/>
      <c r="L186" s="37"/>
      <c r="M186" s="33"/>
      <c r="N186" s="24"/>
      <c r="O186" s="20"/>
      <c r="P186" s="20"/>
      <c r="Q186" s="20"/>
    </row>
    <row r="187" spans="1:135" ht="11.25" customHeight="1">
      <c r="A187" s="51"/>
      <c r="B187" s="51"/>
      <c r="E187" s="51"/>
      <c r="G187" s="60"/>
      <c r="H187" s="60"/>
      <c r="I187" s="52"/>
      <c r="J187" s="24"/>
      <c r="K187" s="24"/>
      <c r="L187" s="37"/>
      <c r="M187" s="33"/>
      <c r="N187" s="24"/>
      <c r="O187" s="20"/>
      <c r="P187" s="20"/>
      <c r="Q187" s="20"/>
    </row>
    <row r="188" spans="1:135" ht="11.25" customHeight="1">
      <c r="A188" s="51"/>
      <c r="B188" s="51"/>
      <c r="E188" s="51"/>
      <c r="G188" s="60"/>
      <c r="H188" s="60"/>
      <c r="I188" s="52"/>
      <c r="J188" s="24"/>
      <c r="K188" s="24"/>
      <c r="L188" s="37"/>
      <c r="M188" s="33"/>
      <c r="N188" s="24"/>
      <c r="O188" s="20"/>
      <c r="P188" s="20"/>
      <c r="Q188" s="20"/>
    </row>
    <row r="189" spans="1:135" ht="11.25" customHeight="1">
      <c r="A189" s="51"/>
      <c r="B189" s="51"/>
      <c r="E189" s="51"/>
      <c r="G189" s="60"/>
      <c r="H189" s="60"/>
      <c r="I189" s="52"/>
      <c r="J189" s="24"/>
      <c r="K189" s="24"/>
      <c r="L189" s="37"/>
      <c r="M189" s="33"/>
      <c r="N189" s="24"/>
      <c r="O189" s="20"/>
      <c r="P189" s="20"/>
      <c r="Q189" s="20"/>
    </row>
    <row r="190" spans="1:135" ht="11.25" customHeight="1">
      <c r="A190" s="51"/>
      <c r="B190" s="51"/>
      <c r="E190" s="51"/>
      <c r="G190" s="60"/>
      <c r="H190" s="60"/>
      <c r="I190" s="52"/>
      <c r="J190" s="24"/>
      <c r="K190" s="24"/>
      <c r="L190" s="37"/>
      <c r="M190" s="33"/>
      <c r="N190" s="24"/>
      <c r="O190" s="20"/>
      <c r="P190" s="20"/>
      <c r="Q190" s="20"/>
    </row>
    <row r="191" spans="1:135" ht="11.25" customHeight="1">
      <c r="A191" s="51"/>
      <c r="B191" s="51"/>
      <c r="E191" s="51"/>
      <c r="G191" s="60"/>
      <c r="H191" s="60"/>
      <c r="I191" s="52"/>
      <c r="J191" s="24"/>
      <c r="K191" s="24"/>
      <c r="L191" s="37"/>
      <c r="M191" s="33"/>
      <c r="N191" s="24"/>
      <c r="O191" s="20"/>
      <c r="P191" s="20"/>
      <c r="Q191" s="20"/>
    </row>
    <row r="192" spans="1:135" ht="11.25" customHeight="1">
      <c r="A192" s="51"/>
      <c r="B192" s="51"/>
      <c r="E192" s="51"/>
      <c r="G192" s="60"/>
      <c r="H192" s="60"/>
      <c r="I192" s="52"/>
      <c r="J192" s="24"/>
      <c r="K192" s="24"/>
      <c r="L192" s="37"/>
      <c r="M192" s="33"/>
      <c r="N192" s="24"/>
      <c r="O192" s="20"/>
      <c r="P192" s="20"/>
      <c r="Q192" s="20"/>
    </row>
    <row r="193" spans="1:17" ht="11.25" customHeight="1">
      <c r="A193" s="51"/>
      <c r="B193" s="51"/>
      <c r="E193" s="51"/>
      <c r="G193" s="60"/>
      <c r="H193" s="60"/>
      <c r="I193" s="52"/>
      <c r="J193" s="24"/>
      <c r="K193" s="24"/>
      <c r="L193" s="37"/>
      <c r="M193" s="33"/>
      <c r="N193" s="24"/>
      <c r="O193" s="20"/>
      <c r="P193" s="20"/>
      <c r="Q193" s="20"/>
    </row>
    <row r="194" spans="1:17" ht="11.25" customHeight="1">
      <c r="A194" s="51"/>
      <c r="B194" s="51"/>
      <c r="E194" s="51"/>
      <c r="G194" s="60"/>
      <c r="H194" s="60"/>
      <c r="I194" s="52"/>
      <c r="J194" s="24"/>
      <c r="K194" s="24"/>
      <c r="L194" s="37"/>
      <c r="M194" s="33"/>
      <c r="N194" s="24"/>
      <c r="O194" s="20"/>
      <c r="P194" s="20"/>
      <c r="Q194" s="20"/>
    </row>
    <row r="195" spans="1:17" ht="11.25" customHeight="1">
      <c r="A195" s="51"/>
      <c r="B195" s="51"/>
      <c r="E195" s="51"/>
      <c r="G195" s="60"/>
      <c r="H195" s="60"/>
      <c r="I195" s="52"/>
      <c r="J195" s="24"/>
      <c r="K195" s="24"/>
      <c r="L195" s="37"/>
      <c r="M195" s="33"/>
      <c r="N195" s="24"/>
      <c r="O195" s="20"/>
      <c r="P195" s="20"/>
      <c r="Q195" s="20"/>
    </row>
    <row r="196" spans="1:17" ht="11.25" customHeight="1">
      <c r="A196" s="51"/>
      <c r="B196" s="51"/>
      <c r="E196" s="51"/>
      <c r="G196" s="60"/>
      <c r="H196" s="60"/>
      <c r="I196" s="52"/>
      <c r="J196" s="24"/>
      <c r="K196" s="24"/>
      <c r="L196" s="37"/>
      <c r="M196" s="33"/>
      <c r="N196" s="24"/>
      <c r="O196" s="20"/>
      <c r="P196" s="20"/>
      <c r="Q196" s="20"/>
    </row>
    <row r="197" spans="1:17" ht="11.25" customHeight="1">
      <c r="A197" s="51"/>
      <c r="B197" s="51"/>
      <c r="E197" s="51"/>
      <c r="G197" s="60"/>
      <c r="H197" s="60"/>
      <c r="I197" s="52"/>
      <c r="J197" s="24"/>
      <c r="K197" s="24"/>
      <c r="L197" s="37"/>
      <c r="M197" s="33"/>
      <c r="N197" s="24"/>
      <c r="O197" s="20"/>
      <c r="P197" s="20"/>
      <c r="Q197" s="20"/>
    </row>
    <row r="198" spans="1:17" ht="11.25" customHeight="1">
      <c r="A198" s="51"/>
      <c r="B198" s="51"/>
      <c r="E198" s="51"/>
      <c r="G198" s="60"/>
      <c r="H198" s="60"/>
      <c r="I198" s="52"/>
      <c r="J198" s="24"/>
      <c r="K198" s="24"/>
      <c r="L198" s="37"/>
      <c r="M198" s="33"/>
      <c r="N198" s="24"/>
      <c r="O198" s="20"/>
      <c r="P198" s="20"/>
      <c r="Q198" s="20"/>
    </row>
    <row r="199" spans="1:17" ht="11.25" customHeight="1">
      <c r="A199" s="51"/>
      <c r="B199" s="51"/>
      <c r="E199" s="51"/>
      <c r="G199" s="60"/>
      <c r="H199" s="60"/>
      <c r="I199" s="52"/>
      <c r="J199" s="24"/>
      <c r="K199" s="24"/>
      <c r="L199" s="37"/>
      <c r="M199" s="33"/>
      <c r="N199" s="24"/>
      <c r="O199" s="20"/>
      <c r="P199" s="20"/>
      <c r="Q199" s="20"/>
    </row>
    <row r="200" spans="1:17" ht="11.25" customHeight="1">
      <c r="A200" s="51"/>
      <c r="B200" s="51"/>
      <c r="E200" s="51"/>
      <c r="G200" s="60"/>
      <c r="H200" s="60"/>
      <c r="I200" s="52"/>
      <c r="J200" s="24"/>
      <c r="K200" s="24"/>
      <c r="L200" s="37"/>
      <c r="M200" s="33"/>
      <c r="N200" s="24"/>
      <c r="O200" s="20"/>
      <c r="P200" s="20"/>
      <c r="Q200" s="20"/>
    </row>
    <row r="201" spans="1:17" ht="11.25" customHeight="1">
      <c r="A201" s="51"/>
      <c r="B201" s="51"/>
      <c r="E201" s="51"/>
      <c r="G201" s="60"/>
      <c r="H201" s="60"/>
      <c r="I201" s="52"/>
      <c r="J201" s="24"/>
      <c r="K201" s="24"/>
      <c r="L201" s="37"/>
      <c r="M201" s="33"/>
      <c r="N201" s="24"/>
      <c r="O201" s="20"/>
      <c r="P201" s="20"/>
      <c r="Q201" s="20"/>
    </row>
    <row r="202" spans="1:17" ht="11.25" customHeight="1">
      <c r="A202" s="51"/>
      <c r="B202" s="51"/>
      <c r="E202" s="51"/>
      <c r="G202" s="60"/>
      <c r="H202" s="60"/>
      <c r="I202" s="52"/>
      <c r="J202" s="24"/>
      <c r="K202" s="24"/>
      <c r="L202" s="37"/>
      <c r="M202" s="33"/>
      <c r="N202" s="24"/>
      <c r="O202" s="20"/>
      <c r="P202" s="20"/>
      <c r="Q202" s="20"/>
    </row>
    <row r="203" spans="1:17" ht="11.25" customHeight="1">
      <c r="A203" s="51"/>
      <c r="B203" s="51"/>
      <c r="E203" s="51"/>
      <c r="G203" s="60"/>
      <c r="H203" s="60"/>
      <c r="I203" s="52"/>
      <c r="J203" s="24"/>
      <c r="K203" s="24"/>
      <c r="L203" s="37"/>
      <c r="M203" s="33"/>
      <c r="N203" s="24"/>
      <c r="O203" s="20"/>
      <c r="P203" s="20"/>
      <c r="Q203" s="20"/>
    </row>
    <row r="204" spans="1:17" ht="11.25" customHeight="1">
      <c r="A204" s="51"/>
      <c r="B204" s="51"/>
      <c r="E204" s="51"/>
      <c r="G204" s="60"/>
      <c r="H204" s="60"/>
      <c r="I204" s="52"/>
      <c r="J204" s="24"/>
      <c r="O204" s="20"/>
      <c r="P204" s="20"/>
      <c r="Q204" s="20"/>
    </row>
    <row r="205" spans="1:17" ht="11.25" customHeight="1">
      <c r="A205" s="51"/>
      <c r="I205" s="52"/>
      <c r="O205" s="20"/>
      <c r="P205" s="20"/>
      <c r="Q205" s="20"/>
    </row>
    <row r="206" spans="1:17" ht="11.25" customHeight="1">
      <c r="A206" s="51"/>
      <c r="B206" s="51"/>
      <c r="E206" s="51"/>
      <c r="G206" s="60"/>
      <c r="H206" s="60"/>
      <c r="I206" s="52"/>
      <c r="J206" s="24"/>
      <c r="K206" s="24"/>
      <c r="L206" s="37"/>
      <c r="M206" s="33"/>
      <c r="N206" s="24"/>
      <c r="O206" s="20"/>
      <c r="P206" s="20"/>
      <c r="Q206" s="20"/>
    </row>
    <row r="207" spans="1:17" ht="11.25" customHeight="1">
      <c r="A207" s="51"/>
      <c r="B207" s="51"/>
      <c r="E207" s="51"/>
      <c r="G207" s="60"/>
      <c r="H207" s="60"/>
      <c r="I207" s="52"/>
      <c r="J207" s="24"/>
      <c r="K207" s="24"/>
      <c r="L207" s="37"/>
      <c r="M207" s="33"/>
      <c r="N207" s="24"/>
      <c r="O207" s="20"/>
      <c r="P207" s="20"/>
      <c r="Q207" s="20"/>
    </row>
    <row r="208" spans="1:17" ht="11.25" customHeight="1">
      <c r="A208" s="51"/>
      <c r="B208" s="51"/>
      <c r="E208" s="51"/>
      <c r="G208" s="60"/>
      <c r="H208" s="60"/>
      <c r="I208" s="52"/>
      <c r="J208" s="24"/>
      <c r="K208" s="24"/>
      <c r="L208" s="37"/>
      <c r="M208" s="33"/>
      <c r="N208" s="24"/>
      <c r="O208" s="20"/>
      <c r="P208" s="20"/>
      <c r="Q208" s="20"/>
    </row>
    <row r="209" spans="1:17" ht="11.25" customHeight="1">
      <c r="A209" s="51"/>
      <c r="B209" s="51"/>
      <c r="E209" s="51"/>
      <c r="G209" s="60"/>
      <c r="H209" s="60"/>
      <c r="I209" s="52"/>
      <c r="J209" s="24"/>
      <c r="K209" s="24"/>
      <c r="L209" s="37"/>
      <c r="M209" s="33"/>
      <c r="N209" s="24"/>
      <c r="O209" s="20"/>
      <c r="P209" s="20"/>
      <c r="Q209" s="20"/>
    </row>
    <row r="210" spans="1:17" ht="11.25" customHeight="1">
      <c r="A210" s="51"/>
      <c r="B210" s="51"/>
      <c r="E210" s="51"/>
      <c r="G210" s="60"/>
      <c r="H210" s="60"/>
      <c r="I210" s="52"/>
      <c r="J210" s="24"/>
      <c r="K210" s="24"/>
      <c r="L210" s="37"/>
      <c r="M210" s="33"/>
      <c r="N210" s="24"/>
      <c r="O210" s="20"/>
      <c r="P210" s="20"/>
      <c r="Q210" s="20"/>
    </row>
    <row r="211" spans="1:17" ht="11.25" customHeight="1">
      <c r="A211" s="51"/>
      <c r="B211" s="51"/>
      <c r="E211" s="51"/>
      <c r="G211" s="60"/>
      <c r="H211" s="60"/>
      <c r="I211" s="52"/>
      <c r="J211" s="24"/>
      <c r="K211" s="24"/>
      <c r="L211" s="37"/>
      <c r="M211" s="33"/>
      <c r="N211" s="24"/>
      <c r="O211" s="20"/>
      <c r="P211" s="20"/>
      <c r="Q211" s="20"/>
    </row>
    <row r="212" spans="1:17" ht="11.25" customHeight="1">
      <c r="A212" s="51"/>
      <c r="B212" s="51"/>
      <c r="E212" s="51"/>
      <c r="G212" s="60"/>
      <c r="H212" s="60"/>
      <c r="I212" s="51"/>
      <c r="J212" s="59"/>
      <c r="K212" s="60"/>
      <c r="L212" s="52"/>
      <c r="M212" s="24"/>
      <c r="N212" s="24"/>
      <c r="O212" s="37"/>
      <c r="P212" s="20"/>
      <c r="Q212" s="20"/>
    </row>
    <row r="213" spans="1:17" ht="11.25" customHeight="1">
      <c r="A213" s="51"/>
      <c r="B213" s="51"/>
      <c r="E213" s="51"/>
      <c r="G213" s="60"/>
      <c r="H213" s="60"/>
      <c r="I213" s="51"/>
      <c r="J213" s="59"/>
      <c r="K213" s="60"/>
      <c r="L213" s="52"/>
      <c r="M213" s="24"/>
      <c r="N213" s="24"/>
      <c r="O213" s="37"/>
      <c r="P213" s="20"/>
      <c r="Q213" s="20"/>
    </row>
    <row r="214" spans="1:17" ht="11.25" customHeight="1">
      <c r="A214" s="51"/>
      <c r="B214" s="51"/>
      <c r="E214" s="51"/>
      <c r="G214" s="60"/>
      <c r="H214" s="60"/>
      <c r="I214" s="51"/>
      <c r="J214" s="59"/>
      <c r="K214" s="60"/>
      <c r="L214" s="52"/>
      <c r="M214" s="24"/>
      <c r="N214" s="24"/>
      <c r="O214" s="37"/>
      <c r="P214" s="20"/>
      <c r="Q214" s="20"/>
    </row>
    <row r="215" spans="1:17" ht="11.25" customHeight="1">
      <c r="A215" s="51"/>
      <c r="B215" s="51"/>
      <c r="E215" s="51"/>
      <c r="G215" s="60"/>
      <c r="H215" s="60"/>
      <c r="I215" s="51"/>
      <c r="J215" s="59"/>
      <c r="K215" s="60"/>
      <c r="L215" s="52"/>
      <c r="M215" s="24"/>
      <c r="N215" s="24"/>
      <c r="O215" s="37"/>
      <c r="P215" s="20"/>
      <c r="Q215" s="20"/>
    </row>
    <row r="216" spans="1:17" ht="11.25" customHeight="1">
      <c r="A216" s="51"/>
      <c r="B216" s="51"/>
      <c r="E216" s="51"/>
      <c r="G216" s="60"/>
      <c r="H216" s="60"/>
      <c r="I216" s="51"/>
      <c r="J216" s="59"/>
      <c r="K216" s="60"/>
      <c r="L216" s="52"/>
      <c r="M216" s="24"/>
      <c r="N216" s="24"/>
      <c r="O216" s="37"/>
      <c r="P216" s="20"/>
      <c r="Q216" s="20"/>
    </row>
    <row r="217" spans="1:17" ht="11.25" customHeight="1">
      <c r="A217" s="51"/>
      <c r="B217" s="51"/>
      <c r="E217" s="51"/>
      <c r="G217" s="60"/>
      <c r="H217" s="60"/>
      <c r="I217" s="51"/>
      <c r="J217" s="59"/>
      <c r="K217" s="60"/>
      <c r="L217" s="52"/>
      <c r="M217" s="24"/>
      <c r="N217" s="24"/>
      <c r="O217" s="37"/>
      <c r="P217" s="20"/>
      <c r="Q217" s="20"/>
    </row>
    <row r="218" spans="1:17" ht="11.25" customHeight="1">
      <c r="A218" s="51"/>
      <c r="B218" s="51"/>
      <c r="E218" s="51"/>
      <c r="G218" s="60"/>
      <c r="H218" s="60"/>
      <c r="I218" s="51"/>
      <c r="J218" s="59"/>
      <c r="K218" s="60"/>
      <c r="L218" s="52"/>
      <c r="M218" s="24"/>
      <c r="N218" s="24"/>
      <c r="O218" s="37"/>
      <c r="P218" s="20"/>
      <c r="Q218" s="20"/>
    </row>
    <row r="219" spans="1:17" ht="11.25" customHeight="1">
      <c r="A219" s="51"/>
      <c r="B219" s="51"/>
      <c r="E219" s="51"/>
      <c r="G219" s="60"/>
      <c r="H219" s="60"/>
      <c r="I219" s="51"/>
      <c r="J219" s="59"/>
      <c r="K219" s="60"/>
      <c r="L219" s="52"/>
      <c r="M219" s="24"/>
      <c r="N219" s="24"/>
      <c r="O219" s="37"/>
      <c r="P219" s="20"/>
      <c r="Q219" s="20"/>
    </row>
    <row r="220" spans="1:17" ht="11.25" customHeight="1">
      <c r="A220" s="51"/>
      <c r="B220" s="51"/>
      <c r="E220" s="51"/>
      <c r="G220" s="60"/>
      <c r="H220" s="60"/>
      <c r="I220" s="51"/>
      <c r="J220" s="59"/>
      <c r="K220" s="60"/>
      <c r="L220" s="52"/>
      <c r="M220" s="24"/>
      <c r="O220" s="39"/>
      <c r="P220" s="20"/>
      <c r="Q220" s="20"/>
    </row>
    <row r="221" spans="1:17" ht="11.25" customHeight="1">
      <c r="A221" s="51"/>
      <c r="B221" s="51"/>
      <c r="E221" s="51"/>
      <c r="G221" s="60"/>
      <c r="I221" s="51"/>
      <c r="J221" s="56"/>
      <c r="K221" s="62"/>
      <c r="L221" s="52"/>
      <c r="M221" s="23"/>
      <c r="O221" s="39"/>
      <c r="P221" s="20"/>
      <c r="Q221" s="20"/>
    </row>
    <row r="222" spans="1:17" ht="11.25" customHeight="1">
      <c r="A222" s="51"/>
      <c r="B222" s="51"/>
      <c r="E222" s="51"/>
      <c r="G222" s="60"/>
      <c r="H222" s="60"/>
      <c r="I222" s="51"/>
      <c r="J222" s="59"/>
      <c r="K222" s="60"/>
      <c r="L222" s="52"/>
      <c r="M222" s="24"/>
      <c r="N222" s="24"/>
      <c r="O222" s="37"/>
      <c r="P222" s="20"/>
      <c r="Q222" s="20"/>
    </row>
    <row r="223" spans="1:17" ht="11.25" customHeight="1">
      <c r="A223" s="51"/>
      <c r="B223" s="51"/>
      <c r="E223" s="51"/>
      <c r="G223" s="60"/>
      <c r="H223" s="60"/>
      <c r="I223" s="51"/>
      <c r="J223" s="59"/>
      <c r="K223" s="60"/>
      <c r="L223" s="52"/>
      <c r="M223" s="24"/>
      <c r="N223" s="24"/>
      <c r="O223" s="37"/>
      <c r="P223" s="20"/>
      <c r="Q223" s="20"/>
    </row>
    <row r="224" spans="1:17" ht="11.25" customHeight="1">
      <c r="A224" s="51"/>
      <c r="B224" s="51"/>
      <c r="E224" s="51"/>
      <c r="G224" s="60"/>
      <c r="H224" s="60"/>
      <c r="I224" s="51"/>
      <c r="J224" s="59"/>
      <c r="K224" s="60"/>
      <c r="L224" s="52"/>
      <c r="M224" s="24"/>
      <c r="N224" s="24"/>
      <c r="O224" s="37"/>
      <c r="P224" s="20"/>
      <c r="Q224" s="20"/>
    </row>
    <row r="225" spans="1:17" ht="11.25" customHeight="1">
      <c r="A225" s="51"/>
      <c r="B225" s="51"/>
      <c r="E225" s="51"/>
      <c r="G225" s="60"/>
      <c r="H225" s="60"/>
      <c r="I225" s="51"/>
      <c r="J225" s="59"/>
      <c r="K225" s="60"/>
      <c r="L225" s="52"/>
      <c r="M225" s="24"/>
      <c r="N225" s="24"/>
      <c r="O225" s="37"/>
      <c r="P225" s="20"/>
      <c r="Q225" s="20"/>
    </row>
    <row r="226" spans="1:17" ht="11.25" customHeight="1">
      <c r="A226" s="51"/>
      <c r="B226" s="51"/>
      <c r="E226" s="51"/>
      <c r="G226" s="60"/>
      <c r="H226" s="60"/>
      <c r="I226" s="51"/>
      <c r="J226" s="59"/>
      <c r="K226" s="60"/>
      <c r="L226" s="52"/>
      <c r="M226" s="24"/>
      <c r="N226" s="24"/>
      <c r="O226" s="37"/>
      <c r="P226" s="20"/>
      <c r="Q226" s="20"/>
    </row>
    <row r="227" spans="1:17" ht="11.25" customHeight="1">
      <c r="A227" s="51"/>
      <c r="C227" s="55"/>
      <c r="D227" s="55"/>
      <c r="F227" s="55"/>
      <c r="I227" s="52"/>
      <c r="O227" s="20"/>
      <c r="P227" s="20"/>
      <c r="Q227" s="20"/>
    </row>
    <row r="228" spans="1:17" ht="11.25" customHeight="1">
      <c r="A228" s="51"/>
      <c r="B228" s="21"/>
      <c r="C228" s="21"/>
      <c r="D228" s="21"/>
      <c r="E228" s="63"/>
      <c r="F228" s="63"/>
      <c r="G228" s="31"/>
      <c r="H228" s="31"/>
      <c r="I228" s="41"/>
      <c r="J228" s="22"/>
      <c r="K228" s="22"/>
      <c r="L228" s="38"/>
      <c r="M228" s="34"/>
      <c r="N228" s="22"/>
      <c r="O228" s="20"/>
      <c r="P228" s="20"/>
      <c r="Q228" s="20"/>
    </row>
    <row r="229" spans="1:17" ht="11.25" customHeight="1">
      <c r="A229" s="51"/>
      <c r="B229" s="21"/>
      <c r="C229" s="21"/>
      <c r="D229" s="21"/>
      <c r="E229" s="63"/>
      <c r="F229" s="63"/>
      <c r="G229" s="31"/>
      <c r="H229" s="31"/>
      <c r="I229" s="41"/>
      <c r="J229" s="22"/>
      <c r="K229" s="22"/>
      <c r="L229" s="38"/>
      <c r="M229" s="34"/>
      <c r="N229" s="22"/>
      <c r="O229" s="20"/>
      <c r="P229" s="20"/>
      <c r="Q229" s="20"/>
    </row>
    <row r="230" spans="1:17" ht="11.25" customHeight="1">
      <c r="A230" s="51"/>
      <c r="B230" s="21"/>
      <c r="C230" s="21"/>
      <c r="D230" s="21"/>
      <c r="E230" s="63"/>
      <c r="F230" s="63"/>
      <c r="G230" s="31"/>
      <c r="H230" s="31"/>
      <c r="I230" s="41"/>
      <c r="J230" s="22"/>
      <c r="K230" s="22"/>
      <c r="L230" s="38"/>
      <c r="M230" s="34"/>
      <c r="N230" s="22"/>
      <c r="O230" s="20"/>
      <c r="P230" s="20"/>
      <c r="Q230" s="20"/>
    </row>
    <row r="231" spans="1:17" ht="11.25" customHeight="1">
      <c r="A231" s="51"/>
      <c r="B231" s="21"/>
      <c r="C231" s="21"/>
      <c r="D231" s="21"/>
      <c r="E231" s="63"/>
      <c r="F231" s="63"/>
      <c r="G231" s="31"/>
      <c r="H231" s="31"/>
      <c r="I231" s="41"/>
      <c r="J231" s="22"/>
      <c r="K231" s="22"/>
      <c r="L231" s="38"/>
      <c r="M231" s="34"/>
      <c r="N231" s="22"/>
      <c r="O231" s="20"/>
      <c r="P231" s="20"/>
      <c r="Q231" s="20"/>
    </row>
    <row r="232" spans="1:17" ht="11.25" customHeight="1">
      <c r="A232" s="51"/>
      <c r="B232" s="21"/>
      <c r="C232" s="21"/>
      <c r="D232" s="21"/>
      <c r="E232" s="63"/>
      <c r="F232" s="63"/>
      <c r="G232" s="31"/>
      <c r="H232" s="31"/>
      <c r="I232" s="41"/>
      <c r="J232" s="22"/>
      <c r="K232" s="22"/>
      <c r="L232" s="38"/>
      <c r="M232" s="34"/>
      <c r="N232" s="22"/>
      <c r="O232" s="20"/>
      <c r="P232" s="20"/>
      <c r="Q232" s="20"/>
    </row>
    <row r="233" spans="1:17" ht="11.25" customHeight="1">
      <c r="A233" s="51"/>
      <c r="B233" s="21"/>
      <c r="C233" s="21"/>
      <c r="D233" s="21"/>
      <c r="E233" s="63"/>
      <c r="F233" s="63"/>
      <c r="G233" s="31"/>
      <c r="H233" s="31"/>
      <c r="I233" s="41"/>
      <c r="J233" s="22"/>
      <c r="K233" s="22"/>
      <c r="L233" s="38"/>
      <c r="M233" s="34"/>
      <c r="N233" s="22"/>
      <c r="O233" s="20"/>
      <c r="P233" s="20"/>
      <c r="Q233" s="20"/>
    </row>
    <row r="234" spans="1:17" ht="11.25" customHeight="1">
      <c r="A234" s="51"/>
      <c r="B234" s="21"/>
      <c r="C234" s="21"/>
      <c r="D234" s="21"/>
      <c r="E234" s="63"/>
      <c r="F234" s="63"/>
      <c r="G234" s="31"/>
      <c r="H234" s="31"/>
      <c r="I234" s="41"/>
      <c r="J234" s="22"/>
      <c r="K234" s="22"/>
      <c r="L234" s="38"/>
      <c r="M234" s="34"/>
      <c r="N234" s="22"/>
      <c r="O234" s="20"/>
      <c r="P234" s="20"/>
      <c r="Q234" s="20"/>
    </row>
    <row r="235" spans="1:17" ht="11.25" customHeight="1">
      <c r="A235" s="51"/>
      <c r="B235" s="21"/>
      <c r="C235" s="21"/>
      <c r="D235" s="21"/>
      <c r="E235" s="63"/>
      <c r="F235" s="63"/>
      <c r="G235" s="31"/>
      <c r="H235" s="31"/>
      <c r="I235" s="41"/>
      <c r="J235" s="22"/>
      <c r="K235" s="22"/>
      <c r="L235" s="38"/>
      <c r="M235" s="34"/>
      <c r="N235" s="22"/>
      <c r="O235" s="20"/>
      <c r="P235" s="20"/>
      <c r="Q235" s="20"/>
    </row>
    <row r="236" spans="1:17" ht="11.25" customHeight="1">
      <c r="A236" s="51"/>
      <c r="B236" s="21"/>
      <c r="C236" s="21"/>
      <c r="D236" s="21"/>
      <c r="E236" s="63"/>
      <c r="F236" s="63"/>
      <c r="G236" s="31"/>
      <c r="H236" s="31"/>
      <c r="I236" s="41"/>
      <c r="J236" s="22"/>
      <c r="K236" s="22"/>
      <c r="L236" s="38"/>
      <c r="M236" s="34"/>
      <c r="N236" s="22"/>
      <c r="O236" s="20"/>
      <c r="P236" s="20"/>
      <c r="Q236" s="20"/>
    </row>
    <row r="237" spans="1:17" ht="11.25" customHeight="1">
      <c r="A237" s="51"/>
      <c r="B237" s="21"/>
      <c r="C237" s="21"/>
      <c r="D237" s="21"/>
      <c r="E237" s="63"/>
      <c r="F237" s="63"/>
      <c r="G237" s="31"/>
      <c r="H237" s="31"/>
      <c r="I237" s="41"/>
      <c r="J237" s="22"/>
      <c r="K237" s="22"/>
      <c r="L237" s="38"/>
      <c r="M237" s="34"/>
      <c r="N237" s="22"/>
      <c r="O237" s="20"/>
      <c r="P237" s="20"/>
      <c r="Q237" s="20"/>
    </row>
    <row r="238" spans="1:17" ht="11.25" customHeight="1">
      <c r="A238" s="51"/>
      <c r="B238" s="21"/>
      <c r="C238" s="21"/>
      <c r="D238" s="21"/>
      <c r="E238" s="63"/>
      <c r="F238" s="63"/>
      <c r="G238" s="31"/>
      <c r="H238" s="31"/>
      <c r="I238" s="41"/>
      <c r="J238" s="22"/>
      <c r="K238" s="22"/>
      <c r="L238" s="38"/>
      <c r="M238" s="34"/>
      <c r="N238" s="22"/>
      <c r="O238" s="20"/>
      <c r="P238" s="20"/>
      <c r="Q238" s="20"/>
    </row>
    <row r="239" spans="1:17" ht="11.25" customHeight="1">
      <c r="A239" s="51"/>
      <c r="B239" s="51"/>
      <c r="D239" s="59"/>
      <c r="E239" s="60"/>
      <c r="F239" s="52"/>
      <c r="G239" s="85"/>
      <c r="H239" s="85"/>
      <c r="I239" s="37"/>
      <c r="J239" s="22"/>
      <c r="K239" s="22"/>
      <c r="L239" s="38"/>
      <c r="M239" s="34"/>
      <c r="N239" s="22"/>
      <c r="O239" s="20"/>
      <c r="P239" s="20"/>
      <c r="Q239" s="20"/>
    </row>
    <row r="240" spans="1:17" ht="11.25" customHeight="1">
      <c r="A240" s="51"/>
      <c r="B240" s="51"/>
      <c r="D240" s="59"/>
      <c r="E240" s="60"/>
      <c r="F240" s="52"/>
      <c r="G240" s="85"/>
      <c r="H240" s="85"/>
      <c r="I240" s="37"/>
      <c r="J240" s="22"/>
      <c r="K240" s="22"/>
      <c r="L240" s="38"/>
      <c r="M240" s="34"/>
      <c r="N240" s="22"/>
      <c r="O240" s="20"/>
      <c r="P240" s="20"/>
      <c r="Q240" s="20"/>
    </row>
    <row r="241" spans="1:17" ht="11.25" customHeight="1">
      <c r="A241" s="51"/>
      <c r="B241" s="51"/>
      <c r="D241" s="59"/>
      <c r="E241" s="60"/>
      <c r="F241" s="52"/>
      <c r="G241" s="85"/>
      <c r="H241" s="85"/>
      <c r="I241" s="37"/>
      <c r="J241" s="22"/>
      <c r="K241" s="22"/>
      <c r="L241" s="38"/>
      <c r="M241" s="34"/>
      <c r="N241" s="22"/>
      <c r="O241" s="20"/>
      <c r="P241" s="20"/>
      <c r="Q241" s="20"/>
    </row>
    <row r="242" spans="1:17" ht="11.25" customHeight="1">
      <c r="A242" s="51"/>
      <c r="B242" s="51"/>
      <c r="D242" s="59"/>
      <c r="E242" s="60"/>
      <c r="F242" s="52"/>
      <c r="G242" s="85"/>
      <c r="H242" s="85"/>
      <c r="I242" s="37"/>
      <c r="J242" s="24"/>
      <c r="K242" s="24"/>
      <c r="L242" s="37"/>
      <c r="M242" s="33"/>
      <c r="N242" s="24"/>
      <c r="O242" s="20"/>
      <c r="P242" s="20"/>
      <c r="Q242" s="20"/>
    </row>
    <row r="243" spans="1:17" ht="11.25" customHeight="1">
      <c r="A243" s="51"/>
      <c r="B243" s="51"/>
      <c r="D243" s="59"/>
      <c r="E243" s="60"/>
      <c r="F243" s="52"/>
      <c r="G243" s="85"/>
      <c r="H243" s="85"/>
      <c r="I243" s="37"/>
      <c r="J243" s="22"/>
      <c r="K243" s="22"/>
      <c r="L243" s="38"/>
      <c r="M243" s="34"/>
      <c r="N243" s="22"/>
      <c r="O243" s="20"/>
      <c r="P243" s="20"/>
      <c r="Q243" s="20"/>
    </row>
    <row r="244" spans="1:17" ht="11.25" customHeight="1">
      <c r="A244" s="51"/>
      <c r="B244" s="51"/>
      <c r="D244" s="59"/>
      <c r="E244" s="60"/>
      <c r="F244" s="52"/>
      <c r="G244" s="85"/>
      <c r="H244" s="85"/>
      <c r="I244" s="37"/>
      <c r="J244" s="22"/>
      <c r="K244" s="22"/>
      <c r="L244" s="38"/>
      <c r="M244" s="34"/>
      <c r="N244" s="22"/>
      <c r="O244" s="20"/>
      <c r="P244" s="20"/>
      <c r="Q244" s="20"/>
    </row>
    <row r="245" spans="1:17" ht="11.25" customHeight="1">
      <c r="A245" s="51"/>
      <c r="B245" s="51"/>
      <c r="D245" s="59"/>
      <c r="E245" s="60"/>
      <c r="F245" s="52"/>
      <c r="G245" s="85"/>
      <c r="H245" s="85"/>
      <c r="I245" s="37"/>
      <c r="J245" s="22"/>
      <c r="K245" s="22"/>
      <c r="L245" s="38"/>
      <c r="M245" s="34"/>
      <c r="N245" s="22"/>
      <c r="O245" s="20"/>
      <c r="P245" s="20"/>
      <c r="Q245" s="20"/>
    </row>
    <row r="246" spans="1:17" ht="11.25" customHeight="1">
      <c r="A246" s="51"/>
      <c r="B246" s="51"/>
      <c r="D246" s="59"/>
      <c r="E246" s="60"/>
      <c r="F246" s="52"/>
      <c r="G246" s="85"/>
      <c r="H246" s="85"/>
      <c r="I246" s="37"/>
      <c r="J246" s="22"/>
      <c r="K246" s="22"/>
      <c r="L246" s="38"/>
      <c r="M246" s="34"/>
      <c r="N246" s="22"/>
      <c r="O246" s="20"/>
      <c r="P246" s="20"/>
      <c r="Q246" s="20"/>
    </row>
    <row r="247" spans="1:17" ht="11.25" customHeight="1">
      <c r="A247" s="51"/>
      <c r="B247" s="51"/>
      <c r="D247" s="59"/>
      <c r="E247" s="60"/>
      <c r="F247" s="52"/>
      <c r="G247" s="85"/>
      <c r="H247" s="86"/>
      <c r="I247" s="39"/>
      <c r="L247" s="38"/>
      <c r="M247" s="34"/>
      <c r="O247" s="20"/>
      <c r="P247" s="20"/>
      <c r="Q247" s="20"/>
    </row>
    <row r="248" spans="1:17" ht="11.25" customHeight="1">
      <c r="A248" s="51"/>
      <c r="D248" s="56"/>
      <c r="E248" s="62"/>
      <c r="F248" s="52"/>
      <c r="G248" s="86"/>
      <c r="H248" s="86"/>
      <c r="I248" s="39"/>
      <c r="L248" s="38"/>
      <c r="M248" s="34"/>
      <c r="O248" s="20"/>
      <c r="P248" s="20"/>
      <c r="Q248" s="20"/>
    </row>
    <row r="249" spans="1:17" ht="11.25" customHeight="1">
      <c r="A249" s="51"/>
      <c r="B249" s="51"/>
      <c r="D249" s="59"/>
      <c r="E249" s="60"/>
      <c r="F249" s="52"/>
      <c r="G249" s="85"/>
      <c r="H249" s="85"/>
      <c r="I249" s="37"/>
      <c r="L249" s="38"/>
      <c r="M249" s="34"/>
      <c r="O249" s="20"/>
      <c r="P249" s="20"/>
      <c r="Q249" s="20"/>
    </row>
    <row r="250" spans="1:17" ht="11.25" customHeight="1">
      <c r="A250" s="51"/>
      <c r="B250" s="51"/>
      <c r="D250" s="59"/>
      <c r="E250" s="60"/>
      <c r="F250" s="52"/>
      <c r="G250" s="85"/>
      <c r="H250" s="85"/>
      <c r="I250" s="37"/>
      <c r="L250" s="38"/>
      <c r="M250" s="34"/>
      <c r="O250" s="20"/>
      <c r="P250" s="20"/>
      <c r="Q250" s="20"/>
    </row>
    <row r="251" spans="1:17" ht="11.25" customHeight="1">
      <c r="A251" s="51"/>
      <c r="B251" s="51"/>
      <c r="D251" s="59"/>
      <c r="E251" s="60"/>
      <c r="F251" s="52"/>
      <c r="G251" s="85"/>
      <c r="H251" s="85"/>
      <c r="I251" s="37"/>
      <c r="L251" s="38"/>
      <c r="M251" s="34"/>
      <c r="O251" s="20"/>
      <c r="P251" s="20"/>
      <c r="Q251" s="20"/>
    </row>
    <row r="252" spans="1:17" ht="11.25" customHeight="1">
      <c r="A252" s="51"/>
      <c r="B252" s="51"/>
      <c r="D252" s="59"/>
      <c r="E252" s="60"/>
      <c r="F252" s="52"/>
      <c r="G252" s="85"/>
      <c r="H252" s="85"/>
      <c r="I252" s="37"/>
      <c r="L252" s="38"/>
      <c r="M252" s="34"/>
      <c r="O252" s="20"/>
      <c r="P252" s="20"/>
      <c r="Q252" s="20"/>
    </row>
    <row r="253" spans="1:17" ht="11.25" customHeight="1">
      <c r="A253" s="51"/>
      <c r="B253" s="51"/>
      <c r="D253" s="59"/>
      <c r="E253" s="60"/>
      <c r="F253" s="52"/>
      <c r="G253" s="85"/>
      <c r="H253" s="85"/>
      <c r="I253" s="37"/>
      <c r="L253" s="38"/>
      <c r="M253" s="34"/>
      <c r="O253" s="20"/>
      <c r="P253" s="20"/>
      <c r="Q253" s="20"/>
    </row>
    <row r="254" spans="1:17" ht="11.25" customHeight="1">
      <c r="A254" s="51"/>
      <c r="B254" s="53"/>
      <c r="C254" s="53"/>
      <c r="D254" s="53"/>
      <c r="E254" s="53"/>
      <c r="F254" s="53"/>
      <c r="G254" s="84"/>
      <c r="H254" s="84"/>
      <c r="I254" s="41"/>
      <c r="L254" s="38"/>
      <c r="M254" s="34"/>
      <c r="O254" s="20"/>
      <c r="P254" s="20"/>
      <c r="Q254" s="20"/>
    </row>
    <row r="255" spans="1:17" ht="11.25" customHeight="1">
      <c r="A255" s="51"/>
      <c r="B255" s="51"/>
      <c r="C255" s="59"/>
      <c r="D255" s="60"/>
      <c r="E255" s="52"/>
      <c r="F255" s="24"/>
      <c r="G255" s="85"/>
      <c r="H255" s="85"/>
      <c r="I255" s="41"/>
      <c r="L255" s="38"/>
      <c r="M255" s="34"/>
      <c r="O255" s="20"/>
      <c r="P255" s="20"/>
      <c r="Q255" s="20"/>
    </row>
    <row r="256" spans="1:17" ht="11.25" customHeight="1">
      <c r="A256" s="51"/>
      <c r="B256" s="51"/>
      <c r="C256" s="59"/>
      <c r="D256" s="60"/>
      <c r="E256" s="52"/>
      <c r="F256" s="24"/>
      <c r="G256" s="85"/>
      <c r="H256" s="85"/>
      <c r="I256" s="41"/>
      <c r="L256" s="38"/>
      <c r="M256" s="34"/>
      <c r="O256" s="20"/>
      <c r="P256" s="20"/>
      <c r="Q256" s="20"/>
    </row>
    <row r="257" spans="1:17" ht="11.25" customHeight="1">
      <c r="A257" s="51"/>
      <c r="B257" s="51"/>
      <c r="C257" s="59"/>
      <c r="D257" s="60"/>
      <c r="E257" s="52"/>
      <c r="F257" s="24"/>
      <c r="G257" s="85"/>
      <c r="H257" s="85"/>
      <c r="I257" s="41"/>
      <c r="L257" s="38"/>
      <c r="M257" s="34"/>
      <c r="O257" s="20"/>
      <c r="P257" s="20"/>
      <c r="Q257" s="20"/>
    </row>
    <row r="258" spans="1:17" ht="11.25" customHeight="1">
      <c r="A258" s="51"/>
      <c r="B258" s="51"/>
      <c r="C258" s="59"/>
      <c r="D258" s="60"/>
      <c r="E258" s="52"/>
      <c r="F258" s="24"/>
      <c r="G258" s="85"/>
      <c r="H258" s="85"/>
      <c r="I258" s="41"/>
      <c r="L258" s="38"/>
      <c r="M258" s="34"/>
      <c r="O258" s="20"/>
      <c r="P258" s="20"/>
      <c r="Q258" s="20"/>
    </row>
    <row r="259" spans="1:17" ht="11.25" customHeight="1">
      <c r="A259" s="51"/>
      <c r="B259" s="51"/>
      <c r="C259" s="59"/>
      <c r="D259" s="60"/>
      <c r="E259" s="52"/>
      <c r="F259" s="24"/>
      <c r="G259" s="85"/>
      <c r="H259" s="85"/>
      <c r="I259" s="41"/>
      <c r="L259" s="38"/>
      <c r="M259" s="34"/>
      <c r="O259" s="20"/>
      <c r="P259" s="20"/>
      <c r="Q259" s="20"/>
    </row>
    <row r="260" spans="1:17" ht="11.25" customHeight="1">
      <c r="A260" s="51"/>
      <c r="B260" s="51"/>
      <c r="C260" s="59"/>
      <c r="D260" s="60"/>
      <c r="E260" s="52"/>
      <c r="F260" s="24"/>
      <c r="G260" s="85"/>
      <c r="H260" s="85"/>
      <c r="I260" s="41"/>
      <c r="L260" s="38"/>
      <c r="M260" s="34"/>
      <c r="O260" s="20"/>
      <c r="P260" s="20"/>
      <c r="Q260" s="20"/>
    </row>
    <row r="261" spans="1:17" ht="11.25" customHeight="1">
      <c r="A261" s="51"/>
      <c r="B261" s="51"/>
      <c r="C261" s="59"/>
      <c r="D261" s="60"/>
      <c r="E261" s="52"/>
      <c r="F261" s="24"/>
      <c r="G261" s="85"/>
      <c r="H261" s="85"/>
      <c r="I261" s="41"/>
      <c r="L261" s="38"/>
      <c r="M261" s="34"/>
      <c r="O261" s="20"/>
      <c r="P261" s="20"/>
      <c r="Q261" s="20"/>
    </row>
    <row r="262" spans="1:17" ht="11.25" customHeight="1">
      <c r="A262" s="51"/>
      <c r="B262" s="51"/>
      <c r="C262" s="59"/>
      <c r="D262" s="60"/>
      <c r="E262" s="52"/>
      <c r="F262" s="24"/>
      <c r="G262" s="85"/>
      <c r="H262" s="85"/>
      <c r="I262" s="41"/>
      <c r="L262" s="38"/>
      <c r="M262" s="34"/>
      <c r="O262" s="20"/>
      <c r="P262" s="20"/>
      <c r="Q262" s="20"/>
    </row>
    <row r="263" spans="1:17" ht="11.25" customHeight="1">
      <c r="A263" s="51"/>
      <c r="B263" s="51"/>
      <c r="C263" s="59"/>
      <c r="D263" s="60"/>
      <c r="E263" s="52"/>
      <c r="F263" s="24"/>
      <c r="G263" s="86"/>
      <c r="H263" s="86"/>
      <c r="I263" s="41"/>
      <c r="L263" s="38"/>
      <c r="M263" s="34"/>
      <c r="O263" s="20"/>
      <c r="P263" s="20"/>
      <c r="Q263" s="20"/>
    </row>
    <row r="264" spans="1:17" ht="11.25" customHeight="1">
      <c r="B264" s="51"/>
      <c r="C264" s="56"/>
      <c r="D264" s="62"/>
      <c r="E264" s="52"/>
      <c r="F264" s="23"/>
      <c r="G264" s="86"/>
      <c r="H264" s="86"/>
      <c r="I264" s="41"/>
      <c r="L264" s="38"/>
      <c r="M264" s="34"/>
      <c r="O264" s="20"/>
      <c r="P264" s="20"/>
      <c r="Q264" s="20"/>
    </row>
    <row r="265" spans="1:17" ht="11.25" customHeight="1">
      <c r="A265" s="51"/>
      <c r="B265" s="51"/>
      <c r="C265" s="59"/>
      <c r="D265" s="60"/>
      <c r="E265" s="52"/>
      <c r="F265" s="24"/>
      <c r="G265" s="85"/>
      <c r="H265" s="85"/>
      <c r="I265" s="41"/>
      <c r="L265" s="38"/>
      <c r="M265" s="34"/>
      <c r="O265" s="20"/>
      <c r="P265" s="20"/>
      <c r="Q265" s="20"/>
    </row>
    <row r="266" spans="1:17" ht="11.25" customHeight="1">
      <c r="A266" s="51"/>
      <c r="B266" s="51"/>
      <c r="C266" s="59"/>
      <c r="D266" s="60"/>
      <c r="E266" s="52"/>
      <c r="F266" s="24"/>
      <c r="G266" s="85"/>
      <c r="H266" s="85"/>
      <c r="I266" s="41"/>
      <c r="L266" s="38"/>
      <c r="M266" s="34"/>
      <c r="O266" s="20"/>
      <c r="P266" s="20"/>
      <c r="Q266" s="20"/>
    </row>
    <row r="267" spans="1:17" ht="11.25" customHeight="1">
      <c r="A267" s="51"/>
      <c r="B267" s="51"/>
      <c r="C267" s="59"/>
      <c r="D267" s="60"/>
      <c r="E267" s="52"/>
      <c r="F267" s="24"/>
      <c r="G267" s="85"/>
      <c r="H267" s="85"/>
      <c r="I267" s="41"/>
      <c r="L267" s="38"/>
      <c r="M267" s="34"/>
      <c r="O267" s="20"/>
      <c r="P267" s="20"/>
      <c r="Q267" s="20"/>
    </row>
    <row r="268" spans="1:17" ht="11.25" customHeight="1">
      <c r="A268" s="51"/>
      <c r="B268" s="51"/>
      <c r="C268" s="59"/>
      <c r="D268" s="60"/>
      <c r="E268" s="52"/>
      <c r="F268" s="24"/>
      <c r="G268" s="85"/>
      <c r="H268" s="85"/>
      <c r="I268" s="41"/>
      <c r="L268" s="38"/>
      <c r="M268" s="34"/>
      <c r="O268" s="20"/>
      <c r="P268" s="20"/>
      <c r="Q268" s="20"/>
    </row>
    <row r="269" spans="1:17" ht="11.25" customHeight="1">
      <c r="A269" s="51"/>
      <c r="B269" s="51"/>
      <c r="C269" s="59"/>
      <c r="D269" s="60"/>
      <c r="E269" s="52"/>
      <c r="F269" s="24"/>
      <c r="G269" s="85"/>
      <c r="H269" s="85"/>
      <c r="I269" s="41"/>
      <c r="L269" s="38"/>
      <c r="M269" s="34"/>
      <c r="O269" s="20"/>
      <c r="P269" s="20"/>
      <c r="Q269" s="20"/>
    </row>
    <row r="270" spans="1:17" ht="11.25" customHeight="1">
      <c r="A270" s="51"/>
      <c r="B270" s="53"/>
      <c r="C270" s="53"/>
      <c r="D270" s="53"/>
      <c r="E270" s="53"/>
      <c r="F270" s="53"/>
      <c r="G270" s="84"/>
      <c r="H270" s="84"/>
      <c r="I270" s="41"/>
      <c r="L270" s="38"/>
      <c r="M270" s="34"/>
      <c r="O270" s="20"/>
      <c r="P270" s="20"/>
      <c r="Q270" s="20"/>
    </row>
    <row r="271" spans="1:17" ht="11.25" customHeight="1">
      <c r="A271" s="51"/>
      <c r="B271" s="53"/>
      <c r="C271" s="53"/>
      <c r="D271" s="53"/>
      <c r="E271" s="53"/>
      <c r="F271" s="53"/>
      <c r="G271" s="84"/>
      <c r="H271" s="84"/>
      <c r="I271" s="41"/>
      <c r="L271" s="38"/>
      <c r="M271" s="34"/>
      <c r="O271" s="20"/>
      <c r="P271" s="20"/>
      <c r="Q271" s="20"/>
    </row>
    <row r="272" spans="1:17" ht="11.25" customHeight="1">
      <c r="A272" s="51"/>
      <c r="B272" s="53"/>
      <c r="C272" s="53"/>
      <c r="D272" s="53"/>
      <c r="E272" s="53"/>
      <c r="F272" s="53"/>
      <c r="G272" s="84"/>
      <c r="H272" s="84"/>
      <c r="I272" s="41"/>
      <c r="L272" s="38"/>
      <c r="M272" s="34"/>
      <c r="O272" s="20"/>
      <c r="P272" s="20"/>
      <c r="Q272" s="20"/>
    </row>
    <row r="273" spans="1:17" ht="11.25" customHeight="1">
      <c r="A273" s="51"/>
      <c r="B273" s="53"/>
      <c r="C273" s="53"/>
      <c r="D273" s="53"/>
      <c r="E273" s="53"/>
      <c r="F273" s="53"/>
      <c r="G273" s="84"/>
      <c r="H273" s="84"/>
      <c r="I273" s="41"/>
      <c r="L273" s="38"/>
      <c r="M273" s="34"/>
      <c r="O273" s="20"/>
      <c r="P273" s="20"/>
      <c r="Q273" s="20"/>
    </row>
    <row r="274" spans="1:17" ht="11.25" customHeight="1">
      <c r="A274" s="51"/>
      <c r="B274" s="53"/>
      <c r="C274" s="53"/>
      <c r="D274" s="53"/>
      <c r="E274" s="53"/>
      <c r="F274" s="53"/>
      <c r="G274" s="84"/>
      <c r="H274" s="84"/>
      <c r="I274" s="41"/>
      <c r="L274" s="38"/>
      <c r="M274" s="34"/>
      <c r="O274" s="20"/>
      <c r="P274" s="20"/>
      <c r="Q274" s="20"/>
    </row>
    <row r="275" spans="1:17" ht="11.25" customHeight="1">
      <c r="A275" s="51"/>
      <c r="B275" s="53"/>
      <c r="C275" s="53"/>
      <c r="D275" s="53"/>
      <c r="E275" s="53"/>
      <c r="F275" s="53"/>
      <c r="G275" s="84"/>
      <c r="H275" s="84"/>
      <c r="I275" s="41"/>
      <c r="L275" s="38"/>
      <c r="M275" s="34"/>
      <c r="O275" s="20"/>
      <c r="P275" s="20"/>
      <c r="Q275" s="20"/>
    </row>
    <row r="276" spans="1:17" ht="11.25" customHeight="1">
      <c r="A276" s="51"/>
      <c r="B276" s="53"/>
      <c r="C276" s="53"/>
      <c r="D276" s="53"/>
      <c r="E276" s="53"/>
      <c r="F276" s="53"/>
      <c r="G276" s="84"/>
      <c r="H276" s="84"/>
      <c r="I276" s="41"/>
      <c r="L276" s="38"/>
      <c r="M276" s="34"/>
      <c r="O276" s="20"/>
      <c r="P276" s="20"/>
      <c r="Q276" s="20"/>
    </row>
    <row r="277" spans="1:17" ht="11.25" customHeight="1">
      <c r="A277" s="51"/>
      <c r="B277" s="53"/>
      <c r="C277" s="53"/>
      <c r="D277" s="53"/>
      <c r="E277" s="53"/>
      <c r="F277" s="53"/>
      <c r="G277" s="84"/>
      <c r="H277" s="84"/>
      <c r="I277" s="41"/>
      <c r="L277" s="38"/>
      <c r="M277" s="34"/>
      <c r="O277" s="20"/>
      <c r="P277" s="20"/>
      <c r="Q277" s="20"/>
    </row>
    <row r="278" spans="1:17" ht="11.25" customHeight="1">
      <c r="A278" s="51"/>
      <c r="B278" s="53"/>
      <c r="C278" s="53"/>
      <c r="D278" s="53"/>
      <c r="E278" s="53"/>
      <c r="F278" s="53"/>
      <c r="G278" s="84"/>
      <c r="H278" s="84"/>
      <c r="I278" s="41"/>
      <c r="L278" s="38"/>
      <c r="M278" s="34"/>
      <c r="O278" s="20"/>
      <c r="P278" s="20"/>
      <c r="Q278" s="20"/>
    </row>
    <row r="279" spans="1:17" ht="11.25" customHeight="1">
      <c r="A279" s="51"/>
      <c r="B279" s="53"/>
      <c r="C279" s="53"/>
      <c r="D279" s="53"/>
      <c r="E279" s="53"/>
      <c r="F279" s="53"/>
      <c r="G279" s="84"/>
      <c r="H279" s="84"/>
      <c r="I279" s="41"/>
      <c r="L279" s="38"/>
      <c r="M279" s="34"/>
      <c r="O279" s="20"/>
      <c r="P279" s="20"/>
      <c r="Q279" s="20"/>
    </row>
    <row r="280" spans="1:17" ht="11.25" customHeight="1">
      <c r="A280" s="51"/>
      <c r="B280" s="53"/>
      <c r="C280" s="53"/>
      <c r="D280" s="53"/>
      <c r="E280" s="53"/>
      <c r="F280" s="53"/>
      <c r="G280" s="84"/>
      <c r="H280" s="84"/>
      <c r="I280" s="41"/>
      <c r="L280" s="38"/>
      <c r="M280" s="34"/>
      <c r="O280" s="20"/>
      <c r="P280" s="20"/>
      <c r="Q280" s="20"/>
    </row>
    <row r="281" spans="1:17" ht="11.25" customHeight="1">
      <c r="A281" s="51"/>
      <c r="B281" s="53"/>
      <c r="C281" s="53"/>
      <c r="D281" s="53"/>
      <c r="E281" s="53"/>
      <c r="F281" s="53"/>
      <c r="G281" s="84"/>
      <c r="H281" s="84"/>
      <c r="I281" s="41"/>
      <c r="L281" s="38"/>
      <c r="M281" s="34"/>
      <c r="O281" s="20"/>
      <c r="P281" s="20"/>
      <c r="Q281" s="20"/>
    </row>
    <row r="282" spans="1:17" ht="11.25" customHeight="1">
      <c r="A282" s="51"/>
      <c r="B282" s="53"/>
      <c r="C282" s="53"/>
      <c r="E282" s="51"/>
      <c r="F282" s="59"/>
      <c r="G282" s="60"/>
      <c r="H282" s="60"/>
      <c r="I282" s="24"/>
      <c r="J282" s="24"/>
      <c r="K282" s="37"/>
      <c r="L282" s="38"/>
      <c r="M282" s="34"/>
      <c r="O282" s="20"/>
      <c r="P282" s="20"/>
      <c r="Q282" s="20"/>
    </row>
    <row r="283" spans="1:17" ht="11.25" customHeight="1">
      <c r="A283" s="51"/>
      <c r="B283" s="53"/>
      <c r="C283" s="53"/>
      <c r="E283" s="51"/>
      <c r="F283" s="59"/>
      <c r="G283" s="60"/>
      <c r="H283" s="60"/>
      <c r="I283" s="24"/>
      <c r="J283" s="24"/>
      <c r="K283" s="37"/>
      <c r="L283" s="38"/>
      <c r="M283" s="34"/>
      <c r="O283" s="20"/>
      <c r="P283" s="20"/>
      <c r="Q283" s="20"/>
    </row>
    <row r="284" spans="1:17" ht="11.25" customHeight="1">
      <c r="A284" s="51"/>
      <c r="B284" s="53"/>
      <c r="C284" s="53"/>
      <c r="E284" s="51"/>
      <c r="F284" s="59"/>
      <c r="G284" s="60"/>
      <c r="H284" s="60"/>
      <c r="I284" s="24"/>
      <c r="J284" s="24"/>
      <c r="K284" s="37"/>
      <c r="L284" s="38"/>
      <c r="M284" s="34"/>
      <c r="O284" s="20"/>
      <c r="P284" s="20"/>
      <c r="Q284" s="20"/>
    </row>
    <row r="285" spans="1:17" ht="11.25" customHeight="1">
      <c r="A285" s="51"/>
      <c r="B285" s="53"/>
      <c r="C285" s="53"/>
      <c r="E285" s="51"/>
      <c r="F285" s="59"/>
      <c r="G285" s="60"/>
      <c r="H285" s="60"/>
      <c r="I285" s="24"/>
      <c r="J285" s="24"/>
      <c r="K285" s="37"/>
      <c r="L285" s="38"/>
      <c r="M285" s="34"/>
      <c r="O285" s="20"/>
      <c r="P285" s="20"/>
      <c r="Q285" s="20"/>
    </row>
    <row r="286" spans="1:17" ht="11.25" customHeight="1">
      <c r="A286" s="51"/>
      <c r="B286" s="53"/>
      <c r="C286" s="53"/>
      <c r="E286" s="51"/>
      <c r="F286" s="59"/>
      <c r="G286" s="60"/>
      <c r="H286" s="60"/>
      <c r="I286" s="24"/>
      <c r="J286" s="24"/>
      <c r="K286" s="37"/>
      <c r="L286" s="38"/>
      <c r="M286" s="34"/>
      <c r="O286" s="20"/>
      <c r="P286" s="20"/>
      <c r="Q286" s="20"/>
    </row>
    <row r="287" spans="1:17" ht="11.25" customHeight="1">
      <c r="A287" s="51"/>
      <c r="B287" s="53"/>
      <c r="C287" s="53"/>
      <c r="E287" s="51"/>
      <c r="F287" s="59"/>
      <c r="G287" s="60"/>
      <c r="H287" s="60"/>
      <c r="I287" s="24"/>
      <c r="J287" s="24"/>
      <c r="K287" s="37"/>
      <c r="L287" s="38"/>
      <c r="M287" s="34"/>
      <c r="O287" s="20"/>
      <c r="P287" s="20"/>
      <c r="Q287" s="20"/>
    </row>
    <row r="288" spans="1:17" ht="11.25" customHeight="1">
      <c r="A288" s="51"/>
      <c r="B288" s="53"/>
      <c r="C288" s="53"/>
      <c r="E288" s="51"/>
      <c r="F288" s="59"/>
      <c r="G288" s="60"/>
      <c r="H288" s="60"/>
      <c r="I288" s="24"/>
      <c r="J288" s="24"/>
      <c r="K288" s="37"/>
      <c r="L288" s="38"/>
      <c r="M288" s="34"/>
      <c r="O288" s="20"/>
      <c r="P288" s="20"/>
      <c r="Q288" s="20"/>
    </row>
    <row r="289" spans="1:17" ht="11.25" customHeight="1">
      <c r="A289" s="51"/>
      <c r="B289" s="53"/>
      <c r="C289" s="53"/>
      <c r="E289" s="51"/>
      <c r="F289" s="59"/>
      <c r="G289" s="60"/>
      <c r="H289" s="60"/>
      <c r="I289" s="24"/>
      <c r="J289" s="24"/>
      <c r="K289" s="37"/>
      <c r="L289" s="38"/>
      <c r="M289" s="34"/>
      <c r="O289" s="20"/>
      <c r="P289" s="20"/>
      <c r="Q289" s="20"/>
    </row>
    <row r="290" spans="1:17" ht="11.25" customHeight="1">
      <c r="A290" s="51"/>
      <c r="B290" s="53"/>
      <c r="C290" s="53"/>
      <c r="E290" s="51"/>
      <c r="F290" s="59"/>
      <c r="G290" s="60"/>
      <c r="H290" s="60"/>
      <c r="I290" s="24"/>
      <c r="K290" s="39"/>
      <c r="L290" s="38"/>
      <c r="M290" s="34"/>
      <c r="O290" s="20"/>
      <c r="P290" s="20"/>
      <c r="Q290" s="20"/>
    </row>
    <row r="291" spans="1:17" ht="11.25" customHeight="1">
      <c r="A291" s="51"/>
      <c r="B291" s="51"/>
      <c r="C291" s="59"/>
      <c r="D291" s="60"/>
      <c r="E291" s="52"/>
      <c r="F291" s="24"/>
      <c r="G291" s="85"/>
      <c r="H291" s="85"/>
      <c r="I291" s="23"/>
      <c r="K291" s="39"/>
      <c r="L291" s="38"/>
      <c r="M291" s="34"/>
      <c r="O291" s="20"/>
      <c r="P291" s="20"/>
      <c r="Q291" s="20"/>
    </row>
    <row r="292" spans="1:17" ht="11.25" customHeight="1">
      <c r="A292" s="51"/>
      <c r="B292" s="51"/>
      <c r="C292" s="59"/>
      <c r="D292" s="60"/>
      <c r="E292" s="52"/>
      <c r="F292" s="24"/>
      <c r="G292" s="85"/>
      <c r="H292" s="85"/>
      <c r="I292" s="24"/>
      <c r="J292" s="24"/>
      <c r="K292" s="37"/>
      <c r="L292" s="38"/>
      <c r="M292" s="34"/>
      <c r="O292" s="20"/>
      <c r="P292" s="20"/>
      <c r="Q292" s="20"/>
    </row>
    <row r="293" spans="1:17" ht="11.25" customHeight="1">
      <c r="A293" s="51"/>
      <c r="B293" s="51"/>
      <c r="C293" s="59"/>
      <c r="D293" s="60"/>
      <c r="E293" s="52"/>
      <c r="F293" s="24"/>
      <c r="G293" s="85"/>
      <c r="H293" s="85"/>
      <c r="I293" s="24"/>
      <c r="J293" s="24"/>
      <c r="K293" s="37"/>
      <c r="L293" s="38"/>
      <c r="M293" s="34"/>
      <c r="O293" s="20"/>
      <c r="P293" s="20"/>
      <c r="Q293" s="20"/>
    </row>
    <row r="294" spans="1:17" ht="11.25" customHeight="1">
      <c r="A294" s="51"/>
      <c r="B294" s="51"/>
      <c r="C294" s="59"/>
      <c r="D294" s="60"/>
      <c r="E294" s="52"/>
      <c r="F294" s="24"/>
      <c r="G294" s="85"/>
      <c r="H294" s="85"/>
      <c r="I294" s="24"/>
      <c r="J294" s="24"/>
      <c r="K294" s="37"/>
      <c r="L294" s="38"/>
      <c r="M294" s="34"/>
      <c r="O294" s="20"/>
      <c r="P294" s="20"/>
      <c r="Q294" s="20"/>
    </row>
    <row r="295" spans="1:17" ht="11.25" customHeight="1">
      <c r="A295" s="51"/>
      <c r="B295" s="51"/>
      <c r="C295" s="59"/>
      <c r="D295" s="60"/>
      <c r="E295" s="52"/>
      <c r="F295" s="24"/>
      <c r="G295" s="85"/>
      <c r="H295" s="85"/>
      <c r="I295" s="24"/>
      <c r="J295" s="24"/>
      <c r="K295" s="37"/>
      <c r="L295" s="38"/>
      <c r="M295" s="34"/>
      <c r="O295" s="20"/>
      <c r="P295" s="20"/>
      <c r="Q295" s="20"/>
    </row>
    <row r="296" spans="1:17" ht="11.25" customHeight="1">
      <c r="A296" s="51"/>
      <c r="B296" s="51"/>
      <c r="C296" s="59"/>
      <c r="D296" s="60"/>
      <c r="E296" s="52"/>
      <c r="F296" s="24"/>
      <c r="G296" s="85"/>
      <c r="H296" s="85"/>
      <c r="I296" s="24"/>
      <c r="J296" s="24"/>
      <c r="K296" s="37"/>
      <c r="L296" s="38"/>
      <c r="M296" s="34"/>
      <c r="O296" s="20"/>
      <c r="P296" s="20"/>
      <c r="Q296" s="20"/>
    </row>
    <row r="297" spans="1:17" ht="11.25" customHeight="1">
      <c r="A297" s="51"/>
      <c r="B297" s="51"/>
      <c r="C297" s="59"/>
      <c r="D297" s="60"/>
      <c r="E297" s="52"/>
      <c r="F297" s="24"/>
      <c r="G297" s="85"/>
      <c r="H297" s="85"/>
      <c r="I297" s="41"/>
      <c r="L297" s="38"/>
      <c r="M297" s="34"/>
      <c r="O297" s="20"/>
      <c r="P297" s="20"/>
      <c r="Q297" s="20"/>
    </row>
    <row r="298" spans="1:17" ht="11.25" customHeight="1">
      <c r="A298" s="51"/>
      <c r="B298" s="51"/>
      <c r="C298" s="59"/>
      <c r="D298" s="60"/>
      <c r="E298" s="52"/>
      <c r="F298" s="24"/>
      <c r="G298" s="85"/>
      <c r="H298" s="85"/>
      <c r="I298" s="41"/>
      <c r="L298" s="38"/>
      <c r="M298" s="34"/>
      <c r="O298" s="20"/>
      <c r="P298" s="20"/>
      <c r="Q298" s="20"/>
    </row>
    <row r="299" spans="1:17" ht="11.25" customHeight="1">
      <c r="A299" s="51"/>
      <c r="B299" s="51"/>
      <c r="C299" s="59"/>
      <c r="D299" s="60"/>
      <c r="E299" s="52"/>
      <c r="F299" s="24"/>
      <c r="G299" s="86"/>
      <c r="H299" s="86"/>
      <c r="I299" s="41"/>
      <c r="L299" s="38"/>
      <c r="M299" s="34"/>
      <c r="O299" s="20"/>
      <c r="P299" s="20"/>
      <c r="Q299" s="20"/>
    </row>
    <row r="300" spans="1:17" ht="11.25" customHeight="1">
      <c r="B300" s="51"/>
      <c r="C300" s="56"/>
      <c r="D300" s="62"/>
      <c r="E300" s="52"/>
      <c r="F300" s="23"/>
      <c r="G300" s="86"/>
      <c r="H300" s="86"/>
      <c r="I300" s="41"/>
      <c r="L300" s="38"/>
      <c r="M300" s="34"/>
      <c r="O300" s="20"/>
      <c r="P300" s="20"/>
      <c r="Q300" s="20"/>
    </row>
    <row r="301" spans="1:17" ht="11.25" customHeight="1">
      <c r="A301" s="51"/>
      <c r="B301" s="51"/>
      <c r="C301" s="59"/>
      <c r="D301" s="60"/>
      <c r="E301" s="52"/>
      <c r="F301" s="24"/>
      <c r="G301" s="85"/>
      <c r="H301" s="85"/>
      <c r="I301" s="41"/>
      <c r="L301" s="38"/>
      <c r="M301" s="34"/>
      <c r="O301" s="20"/>
      <c r="P301" s="20"/>
      <c r="Q301" s="20"/>
    </row>
    <row r="302" spans="1:17" ht="11.25" customHeight="1">
      <c r="A302" s="51"/>
      <c r="B302" s="51"/>
      <c r="C302" s="59"/>
      <c r="D302" s="60"/>
      <c r="E302" s="52"/>
      <c r="F302" s="24"/>
      <c r="G302" s="85"/>
      <c r="H302" s="85"/>
      <c r="I302" s="41"/>
      <c r="L302" s="38"/>
      <c r="M302" s="34"/>
      <c r="O302" s="20"/>
      <c r="P302" s="20"/>
      <c r="Q302" s="20"/>
    </row>
    <row r="303" spans="1:17" ht="11.25" customHeight="1">
      <c r="A303" s="51"/>
      <c r="B303" s="51"/>
      <c r="C303" s="59"/>
      <c r="D303" s="60"/>
      <c r="E303" s="52"/>
      <c r="F303" s="24"/>
      <c r="G303" s="85"/>
      <c r="H303" s="85"/>
      <c r="I303" s="41"/>
      <c r="L303" s="38"/>
      <c r="M303" s="34"/>
      <c r="O303" s="20"/>
      <c r="P303" s="20"/>
      <c r="Q303" s="20"/>
    </row>
    <row r="304" spans="1:17" ht="11.25" customHeight="1">
      <c r="A304" s="51"/>
      <c r="B304" s="51"/>
      <c r="C304" s="59"/>
      <c r="D304" s="60"/>
      <c r="E304" s="52"/>
      <c r="F304" s="24"/>
      <c r="G304" s="85"/>
      <c r="H304" s="85"/>
      <c r="I304" s="41"/>
      <c r="L304" s="38"/>
      <c r="M304" s="34"/>
      <c r="O304" s="20"/>
      <c r="P304" s="20"/>
      <c r="Q304" s="20"/>
    </row>
    <row r="305" spans="1:17" ht="11.25" customHeight="1">
      <c r="A305" s="51"/>
      <c r="B305" s="51"/>
      <c r="C305" s="59"/>
      <c r="D305" s="60"/>
      <c r="E305" s="52"/>
      <c r="F305" s="24"/>
      <c r="G305" s="85"/>
      <c r="H305" s="85"/>
      <c r="I305" s="41"/>
      <c r="L305" s="38"/>
      <c r="M305" s="34"/>
      <c r="O305" s="20"/>
      <c r="P305" s="20"/>
      <c r="Q305" s="20"/>
    </row>
    <row r="306" spans="1:17" ht="11.25" customHeight="1">
      <c r="A306" s="51"/>
      <c r="B306" s="53"/>
      <c r="C306" s="53"/>
      <c r="D306" s="53"/>
      <c r="E306" s="53"/>
      <c r="F306" s="53"/>
      <c r="G306" s="84"/>
      <c r="H306" s="84"/>
      <c r="I306" s="41"/>
      <c r="L306" s="38"/>
      <c r="M306" s="34"/>
      <c r="O306" s="20"/>
      <c r="P306" s="20"/>
      <c r="Q306" s="20"/>
    </row>
    <row r="307" spans="1:17" ht="11.25" customHeight="1">
      <c r="A307" s="51"/>
      <c r="B307" s="53"/>
      <c r="C307" s="53"/>
      <c r="D307" s="53"/>
      <c r="E307" s="53"/>
      <c r="F307" s="53"/>
      <c r="G307" s="84"/>
      <c r="H307" s="84"/>
      <c r="I307" s="41"/>
      <c r="L307" s="38"/>
      <c r="M307" s="34"/>
      <c r="O307" s="20"/>
      <c r="P307" s="20"/>
      <c r="Q307" s="20"/>
    </row>
    <row r="308" spans="1:17" ht="11.25" customHeight="1">
      <c r="A308" s="51"/>
      <c r="B308" s="53"/>
      <c r="C308" s="53"/>
      <c r="D308" s="53"/>
      <c r="E308" s="53"/>
      <c r="F308" s="53"/>
      <c r="G308" s="84"/>
      <c r="H308" s="84"/>
      <c r="I308" s="41"/>
      <c r="L308" s="38"/>
      <c r="M308" s="34"/>
      <c r="O308" s="20"/>
      <c r="P308" s="20"/>
      <c r="Q308" s="20"/>
    </row>
    <row r="309" spans="1:17" ht="11.25" customHeight="1">
      <c r="A309" s="51"/>
      <c r="B309" s="53"/>
      <c r="C309" s="53"/>
      <c r="D309" s="53"/>
      <c r="E309" s="53"/>
      <c r="F309" s="53"/>
      <c r="G309" s="84"/>
      <c r="H309" s="84"/>
      <c r="I309" s="41"/>
      <c r="L309" s="38"/>
      <c r="M309" s="34"/>
      <c r="O309" s="20"/>
      <c r="P309" s="20"/>
      <c r="Q309" s="20"/>
    </row>
    <row r="310" spans="1:17" ht="11.25" customHeight="1">
      <c r="A310" s="51"/>
      <c r="B310" s="53"/>
      <c r="C310" s="53"/>
      <c r="D310" s="53"/>
      <c r="E310" s="53"/>
      <c r="F310" s="53"/>
      <c r="G310" s="84"/>
      <c r="H310" s="84"/>
      <c r="I310" s="41"/>
      <c r="L310" s="38"/>
      <c r="M310" s="34"/>
      <c r="O310" s="20"/>
      <c r="P310" s="20"/>
      <c r="Q310" s="20"/>
    </row>
    <row r="311" spans="1:17" ht="11.25" customHeight="1">
      <c r="A311" s="51"/>
      <c r="B311" s="51"/>
      <c r="C311" s="59"/>
      <c r="D311" s="60"/>
      <c r="E311" s="52"/>
      <c r="F311" s="24"/>
      <c r="G311" s="85"/>
      <c r="H311" s="85"/>
      <c r="I311" s="41"/>
      <c r="L311" s="38"/>
      <c r="M311" s="34"/>
      <c r="O311" s="20"/>
      <c r="P311" s="20"/>
      <c r="Q311" s="20"/>
    </row>
    <row r="312" spans="1:17" ht="11.25" customHeight="1">
      <c r="A312" s="51"/>
      <c r="B312" s="51"/>
      <c r="C312" s="59"/>
      <c r="D312" s="60"/>
      <c r="E312" s="52"/>
      <c r="F312" s="24"/>
      <c r="G312" s="85"/>
      <c r="H312" s="85"/>
      <c r="I312" s="41"/>
      <c r="L312" s="38"/>
      <c r="M312" s="34"/>
      <c r="O312" s="20"/>
      <c r="P312" s="20"/>
      <c r="Q312" s="20"/>
    </row>
    <row r="313" spans="1:17" ht="11.25" customHeight="1">
      <c r="A313" s="51"/>
      <c r="B313" s="51"/>
      <c r="C313" s="59"/>
      <c r="D313" s="60"/>
      <c r="E313" s="52"/>
      <c r="F313" s="24"/>
      <c r="G313" s="85"/>
      <c r="H313" s="85"/>
      <c r="I313" s="41"/>
      <c r="L313" s="38"/>
      <c r="M313" s="34"/>
      <c r="O313" s="20"/>
      <c r="P313" s="20"/>
      <c r="Q313" s="20"/>
    </row>
    <row r="314" spans="1:17" ht="11.25" customHeight="1">
      <c r="A314" s="51"/>
      <c r="B314" s="51"/>
      <c r="C314" s="59"/>
      <c r="D314" s="60"/>
      <c r="E314" s="52"/>
      <c r="F314" s="24"/>
      <c r="G314" s="85"/>
      <c r="H314" s="85"/>
      <c r="I314" s="41"/>
      <c r="L314" s="38"/>
      <c r="M314" s="34"/>
      <c r="O314" s="20"/>
      <c r="P314" s="20"/>
      <c r="Q314" s="20"/>
    </row>
    <row r="315" spans="1:17" ht="11.25" customHeight="1">
      <c r="A315" s="51"/>
      <c r="B315" s="51"/>
      <c r="C315" s="59"/>
      <c r="D315" s="60"/>
      <c r="E315" s="52"/>
      <c r="F315" s="24"/>
      <c r="G315" s="85"/>
      <c r="H315" s="85"/>
      <c r="I315" s="41"/>
      <c r="L315" s="38"/>
      <c r="M315" s="34"/>
      <c r="O315" s="20"/>
      <c r="P315" s="20"/>
      <c r="Q315" s="20"/>
    </row>
    <row r="316" spans="1:17" ht="11.25" customHeight="1">
      <c r="A316" s="51"/>
      <c r="B316" s="51"/>
      <c r="C316" s="59"/>
      <c r="D316" s="60"/>
      <c r="E316" s="52"/>
      <c r="F316" s="24"/>
      <c r="G316" s="85"/>
      <c r="H316" s="85"/>
      <c r="I316" s="41"/>
      <c r="L316" s="38"/>
      <c r="M316" s="34"/>
      <c r="O316" s="20"/>
      <c r="P316" s="20"/>
      <c r="Q316" s="20"/>
    </row>
    <row r="317" spans="1:17" ht="11.25" customHeight="1">
      <c r="A317" s="51"/>
      <c r="B317" s="51"/>
      <c r="C317" s="59"/>
      <c r="D317" s="60"/>
      <c r="E317" s="52"/>
      <c r="F317" s="24"/>
      <c r="G317" s="85"/>
      <c r="H317" s="85"/>
      <c r="I317" s="41"/>
      <c r="L317" s="38"/>
      <c r="M317" s="34"/>
      <c r="O317" s="20"/>
      <c r="P317" s="20"/>
      <c r="Q317" s="20"/>
    </row>
    <row r="318" spans="1:17" ht="11.25" customHeight="1">
      <c r="A318" s="51"/>
      <c r="B318" s="51"/>
      <c r="C318" s="59"/>
      <c r="D318" s="60"/>
      <c r="E318" s="52"/>
      <c r="F318" s="24"/>
      <c r="G318" s="85"/>
      <c r="H318" s="85"/>
      <c r="I318" s="41"/>
      <c r="L318" s="38"/>
      <c r="M318" s="34"/>
      <c r="O318" s="20"/>
      <c r="P318" s="20"/>
      <c r="Q318" s="20"/>
    </row>
    <row r="319" spans="1:17" ht="11.25" customHeight="1">
      <c r="A319" s="51"/>
      <c r="B319" s="51"/>
      <c r="C319" s="59"/>
      <c r="D319" s="60"/>
      <c r="E319" s="52"/>
      <c r="F319" s="24"/>
      <c r="G319" s="86"/>
      <c r="H319" s="86"/>
      <c r="I319" s="41"/>
      <c r="L319" s="38"/>
      <c r="M319" s="34"/>
      <c r="O319" s="20"/>
      <c r="P319" s="20"/>
      <c r="Q319" s="20"/>
    </row>
    <row r="320" spans="1:17" ht="11.25" customHeight="1">
      <c r="B320" s="51"/>
      <c r="C320" s="56"/>
      <c r="D320" s="62"/>
      <c r="E320" s="52"/>
      <c r="F320" s="23"/>
      <c r="G320" s="86"/>
      <c r="H320" s="86"/>
      <c r="I320" s="41"/>
      <c r="L320" s="38"/>
      <c r="M320" s="34"/>
      <c r="O320" s="20"/>
      <c r="P320" s="20"/>
      <c r="Q320" s="20"/>
    </row>
    <row r="321" spans="1:8" ht="11.25" customHeight="1">
      <c r="A321" s="51"/>
      <c r="B321" s="51"/>
      <c r="C321" s="59"/>
      <c r="D321" s="60"/>
      <c r="E321" s="52"/>
      <c r="F321" s="24"/>
      <c r="G321" s="85"/>
      <c r="H321" s="85"/>
    </row>
    <row r="322" spans="1:8" ht="11.25" customHeight="1">
      <c r="A322" s="51"/>
      <c r="B322" s="51"/>
      <c r="C322" s="59"/>
      <c r="D322" s="60"/>
      <c r="E322" s="52"/>
      <c r="F322" s="24"/>
      <c r="G322" s="85"/>
      <c r="H322" s="85"/>
    </row>
    <row r="323" spans="1:8" ht="11.25" customHeight="1">
      <c r="A323" s="51"/>
      <c r="B323" s="51"/>
      <c r="C323" s="59"/>
      <c r="D323" s="60"/>
      <c r="E323" s="52"/>
      <c r="F323" s="24"/>
      <c r="G323" s="85"/>
      <c r="H323" s="85"/>
    </row>
    <row r="324" spans="1:8" ht="11.25" customHeight="1">
      <c r="A324" s="51"/>
      <c r="B324" s="51"/>
      <c r="C324" s="59"/>
      <c r="D324" s="60"/>
      <c r="E324" s="52"/>
      <c r="F324" s="24"/>
      <c r="G324" s="85"/>
      <c r="H324" s="85"/>
    </row>
    <row r="325" spans="1:8" ht="11.25" customHeight="1">
      <c r="A325" s="51"/>
      <c r="B325" s="51"/>
      <c r="C325" s="59"/>
      <c r="D325" s="60"/>
      <c r="E325" s="52"/>
      <c r="F325" s="24"/>
      <c r="G325" s="85"/>
      <c r="H325" s="85"/>
    </row>
    <row r="326" spans="1:8" ht="11.25" customHeight="1">
      <c r="A326" s="51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2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1</v>
      </c>
      <c r="H2" s="14">
        <f>SUMIFS(data!$E:$E, data!$O:$O, 2, data!$P:$P, 3, data!$L:$L, 1)</f>
        <v>1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6</v>
      </c>
      <c r="N2" s="14">
        <f>SUMIFS(data!$E:$E, data!$O:$O, 2, data!$P:$P, 5, data!$L:$L, 1)</f>
        <v>8</v>
      </c>
      <c r="O2" s="14">
        <f>SUMIFS(data!$E:$E, data!$O:$O, 3, data!$P:$P, 5, data!$L:$L, 1)</f>
        <v>2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1</v>
      </c>
      <c r="S2" s="14">
        <f>SUMIFS(data!$E:$E, data!$O:$O, 1, data!$P:$P, 7, data!$L:$L, 1)</f>
        <v>0</v>
      </c>
      <c r="T2" s="14">
        <f>SUMIFS(data!$E:$E, data!$O:$O, 2, data!$P:$P, 7, data!$L:$L, 1)</f>
        <v>1</v>
      </c>
      <c r="U2" s="14">
        <f>SUMIFS(data!$E:$E, data!$O:$O, 3, data!$P:$P, 7, data!$L:$L, 1)</f>
        <v>3</v>
      </c>
      <c r="V2" s="14">
        <f>SUMIFS(data!$E:$E, data!$O:$O, 1, data!$P:$P, 8, data!$L:$L, 1)</f>
        <v>3</v>
      </c>
      <c r="W2" s="14">
        <f>SUMIFS(data!$E:$E, data!$O:$O, 2, data!$P:$P, 8, data!$L:$L, 1)</f>
        <v>2</v>
      </c>
      <c r="X2" s="14">
        <f>SUMIFS(data!$E:$E, data!$O:$O, 3, data!$P:$P, 8, data!$L:$L, 1)</f>
        <v>1</v>
      </c>
      <c r="Y2" s="14">
        <f>SUMIFS(data!$E:$E, data!$O:$O, 1, data!$P:$P, 9, data!$L:$L, 1)</f>
        <v>9</v>
      </c>
      <c r="Z2" s="14">
        <f>SUMIFS(data!$E:$E, data!$O:$O, 2, data!$P:$P, 9, data!$L:$L, 1)</f>
        <v>12</v>
      </c>
      <c r="AA2" s="14">
        <f>SUMIFS(data!$E:$E, data!$O:$O, 3, data!$P:$P, 9, data!$L:$L, 1)</f>
        <v>15</v>
      </c>
      <c r="AB2" s="14">
        <f>SUMIFS(data!$E:$E, data!$O:$O, 1, data!$P:$P, 10, data!$L:$L, 1)</f>
        <v>5</v>
      </c>
      <c r="AC2" s="14">
        <f>SUMIFS(data!$E:$E, data!$O:$O, 2, data!$P:$P, 10, data!$L:$L, 1)</f>
        <v>2</v>
      </c>
      <c r="AD2" s="14">
        <f>SUMIFS(data!$E:$E, data!$O:$O, 3, data!$P:$P, 10, data!$L:$L, 1)</f>
        <v>7</v>
      </c>
      <c r="AE2" s="14">
        <f>SUMIFS(data!$E:$E, data!$O:$O, 1, data!$P:$P, 11, data!$L:$L, 1)</f>
        <v>2</v>
      </c>
      <c r="AF2" s="14">
        <f>SUMIFS(data!$E:$E, data!$O:$O, 2, data!$P:$P, 11, data!$L:$L, 1)</f>
        <v>0</v>
      </c>
      <c r="AG2" s="14">
        <f>SUMIFS(data!$E:$E, data!$O:$O, 3, data!$P:$P, 11, data!$L:$L, 1)</f>
        <v>1</v>
      </c>
      <c r="AH2" s="14">
        <f>SUMIFS(data!$E:$E, data!$O:$O, 1, data!$P:$P, 12, data!$L:$L, 1)</f>
        <v>1</v>
      </c>
      <c r="AI2" s="14">
        <f>SUMIFS(data!$E:$E, data!$O:$O, 2, data!$P:$P, 12, data!$L:$L, 1)</f>
        <v>1</v>
      </c>
      <c r="AJ2" s="14">
        <f>SUMIFS(data!$E:$E, data!$O:$O, 3, data!$P:$P, 12, data!$L:$L, 1)</f>
        <v>0</v>
      </c>
      <c r="AL2" s="6" t="s">
        <v>123</v>
      </c>
      <c r="AM2" s="5">
        <f>SUM(AM3:AM75)</f>
        <v>88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97">
        <f>SUM(A2:AJ2)</f>
        <v>88</v>
      </c>
      <c r="H4" s="98"/>
      <c r="I4" s="98"/>
      <c r="J4" s="98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1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2</v>
      </c>
    </row>
    <row r="29" spans="38:39">
      <c r="AL29">
        <v>1975</v>
      </c>
      <c r="AM29">
        <f>SUMIFS(data!$E:$E, data!$Q:$Q, "1975", data!$L:$L, 1)</f>
        <v>2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4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2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1</v>
      </c>
    </row>
    <row r="46" spans="38:39">
      <c r="AL46">
        <v>1992</v>
      </c>
      <c r="AM46">
        <f>SUMIFS(data!$E:$E, data!$Q:$Q, "1992", data!$L:$L, 1)</f>
        <v>3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1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6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5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4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3</v>
      </c>
    </row>
    <row r="64" spans="38:39">
      <c r="AL64">
        <v>2010</v>
      </c>
      <c r="AM64">
        <f>SUMIFS(data!$E:$E, data!$Q:$Q, "2010", data!$L:$L, 1)</f>
        <v>2</v>
      </c>
    </row>
    <row r="65" spans="38:41">
      <c r="AL65">
        <v>2011</v>
      </c>
      <c r="AM65">
        <f>SUMIFS(data!$E:$E, data!$Q:$Q, "2011", data!$L:$L, 1)</f>
        <v>3</v>
      </c>
    </row>
    <row r="66" spans="38:41">
      <c r="AL66">
        <v>2012</v>
      </c>
      <c r="AM66">
        <f>SUMIFS(data!$E:$E, data!$Q:$Q, "2012", data!$L:$L, 1)</f>
        <v>2</v>
      </c>
    </row>
    <row r="67" spans="38:41">
      <c r="AL67">
        <v>2013</v>
      </c>
      <c r="AM67">
        <f>SUMIFS(data!$E:$E, data!$Q:$Q, "2013", data!$L:$L, 1)</f>
        <v>2</v>
      </c>
    </row>
    <row r="68" spans="38:41">
      <c r="AL68">
        <v>2014</v>
      </c>
      <c r="AM68">
        <f>SUMIFS(data!$E:$E, data!$Q:$Q, "2014", data!$L:$L, 1)</f>
        <v>1</v>
      </c>
    </row>
    <row r="69" spans="38:41">
      <c r="AL69">
        <v>2015</v>
      </c>
      <c r="AM69">
        <f>SUMIFS(data!$E:$E, data!$Q:$Q, "2015", data!$L:$L, 1)</f>
        <v>2</v>
      </c>
    </row>
    <row r="70" spans="38:41">
      <c r="AL70">
        <v>2016</v>
      </c>
      <c r="AM70">
        <f>SUMIFS(data!$E:$E, data!$Q:$Q, "2016", data!$L:$L, 1)</f>
        <v>5</v>
      </c>
    </row>
    <row r="71" spans="38:41">
      <c r="AL71">
        <v>2017</v>
      </c>
      <c r="AM71">
        <f>SUMIFS(data!$E:$E, data!$Q:$Q, "2017", data!$L:$L, 1)</f>
        <v>1</v>
      </c>
    </row>
    <row r="72" spans="38:41">
      <c r="AL72">
        <v>2018</v>
      </c>
      <c r="AM72">
        <f>SUMIFS(data!$E:$E, data!$Q:$Q, "2018", data!$L:$L, 1)</f>
        <v>7</v>
      </c>
    </row>
    <row r="73" spans="38:41">
      <c r="AL73">
        <v>2019</v>
      </c>
      <c r="AM73">
        <f>SUMIFS(data!$E:$E, data!$Q:$Q, "2019", data!$L:$L, 1)</f>
        <v>3</v>
      </c>
      <c r="AO73" t="s">
        <v>244</v>
      </c>
    </row>
    <row r="74" spans="38:41">
      <c r="AL74">
        <v>2020</v>
      </c>
      <c r="AM74">
        <f>SUMIFS(data!$E:$E, data!$Q:$Q, "2020", data!$L:$L, 1)</f>
        <v>4</v>
      </c>
    </row>
    <row r="75" spans="38:41">
      <c r="AL75">
        <v>2021</v>
      </c>
      <c r="AM75">
        <f>SUMIFS(data!$E:$E, data!$Q:$Q, "2021", data!$L:$L, 1)</f>
        <v>7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4</v>
      </c>
    </row>
    <row r="3" spans="11:14">
      <c r="L3" s="2" t="s">
        <v>55</v>
      </c>
      <c r="M3" s="2" t="s">
        <v>66</v>
      </c>
      <c r="N3" s="2">
        <f>SUMIFS(data!E:E, data!B:B, "=arg", data!L:L, 1)</f>
        <v>9</v>
      </c>
    </row>
    <row r="4" spans="11:14">
      <c r="L4" s="2" t="s">
        <v>44</v>
      </c>
      <c r="M4" s="2" t="s">
        <v>67</v>
      </c>
      <c r="N4" s="2">
        <f>SUMIFS(data!E:E, data!B:B, "=ayr", data!L:L, 1)</f>
        <v>4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6" t="s">
        <v>135</v>
      </c>
      <c r="N8" s="2">
        <f>SUMIFS(data!E:E, data!B:B, "=c-i", data!L:L, 1)</f>
        <v>1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4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5</v>
      </c>
    </row>
    <row r="18" spans="12:14">
      <c r="L18" s="2" t="s">
        <v>61</v>
      </c>
      <c r="M18" s="2" t="s">
        <v>76</v>
      </c>
      <c r="N18" s="2">
        <f>SUMIFS(data!E:E, data!B:B, "=m-n", data!L:L, 1)</f>
        <v>3</v>
      </c>
    </row>
    <row r="19" spans="12:14">
      <c r="L19" s="2" t="s">
        <v>58</v>
      </c>
      <c r="M19" s="2" t="s">
        <v>77</v>
      </c>
      <c r="N19" s="2">
        <f>SUMIFS(data!E:E, data!B:B, "=nes", data!L:L, 1)</f>
        <v>9</v>
      </c>
    </row>
    <row r="20" spans="12:14">
      <c r="L20" s="2" t="s">
        <v>56</v>
      </c>
      <c r="M20" s="2" t="s">
        <v>78</v>
      </c>
      <c r="N20" s="2">
        <f>SUMIFS(data!E:E, data!B:B, "=ork", data!L:L, 1)</f>
        <v>10</v>
      </c>
    </row>
    <row r="21" spans="12:14">
      <c r="L21" s="2" t="s">
        <v>62</v>
      </c>
      <c r="M21" s="2" t="s">
        <v>79</v>
      </c>
      <c r="N21" s="2">
        <f>SUMIFS(data!E:E, data!B:B, "=oheb", data!L:L, 1)</f>
        <v>22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88</v>
      </c>
    </row>
    <row r="28" spans="12:14">
      <c r="L28" s="17"/>
      <c r="M28" s="18"/>
    </row>
    <row r="29" spans="12:14">
      <c r="L29" t="s">
        <v>236</v>
      </c>
    </row>
    <row r="30" spans="12:14">
      <c r="L30" t="s">
        <v>237</v>
      </c>
    </row>
    <row r="31" spans="12:14">
      <c r="L31" t="s">
        <v>238</v>
      </c>
    </row>
    <row r="32" spans="12:14">
      <c r="L32" t="s">
        <v>239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2023-03-23T08:24:08Z</dcterms:modified>
</cp:coreProperties>
</file>